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2255" windowHeight="6945"/>
  </bookViews>
  <sheets>
    <sheet name="Budsjettkontroll" sheetId="1" r:id="rId1"/>
    <sheet name="Budsjettkontroll - bruttofortj." sheetId="15" r:id="rId2"/>
    <sheet name="Ark3" sheetId="16" r:id="rId3"/>
  </sheets>
  <calcPr calcId="125725"/>
</workbook>
</file>

<file path=xl/calcChain.xml><?xml version="1.0" encoding="utf-8"?>
<calcChain xmlns="http://schemas.openxmlformats.org/spreadsheetml/2006/main">
  <c r="G20" i="15"/>
  <c r="H20" s="1"/>
  <c r="F20"/>
  <c r="D20"/>
  <c r="G19"/>
  <c r="H19" s="1"/>
  <c r="F19"/>
  <c r="D19"/>
  <c r="E17"/>
  <c r="F17" s="1"/>
  <c r="C17"/>
  <c r="G17" s="1"/>
  <c r="H17" s="1"/>
  <c r="G16"/>
  <c r="H16" s="1"/>
  <c r="F16"/>
  <c r="D16"/>
  <c r="G15"/>
  <c r="H15" s="1"/>
  <c r="F15"/>
  <c r="D15"/>
  <c r="G14"/>
  <c r="H14" s="1"/>
  <c r="F14"/>
  <c r="D14"/>
  <c r="H13"/>
  <c r="G13"/>
  <c r="F13"/>
  <c r="D13"/>
  <c r="H12"/>
  <c r="G12"/>
  <c r="F12"/>
  <c r="D12"/>
  <c r="H11"/>
  <c r="G11"/>
  <c r="F11"/>
  <c r="D11"/>
  <c r="F9"/>
  <c r="E9"/>
  <c r="E18" s="1"/>
  <c r="D9"/>
  <c r="C9"/>
  <c r="C18" s="1"/>
  <c r="H8"/>
  <c r="G8"/>
  <c r="F8"/>
  <c r="D8"/>
  <c r="H7"/>
  <c r="G7"/>
  <c r="F26" i="1"/>
  <c r="D25"/>
  <c r="H16"/>
  <c r="I16"/>
  <c r="H15"/>
  <c r="I15"/>
  <c r="H13"/>
  <c r="I13"/>
  <c r="F9"/>
  <c r="G13"/>
  <c r="F18"/>
  <c r="D9"/>
  <c r="E13"/>
  <c r="D18"/>
  <c r="G12"/>
  <c r="H21"/>
  <c r="I21"/>
  <c r="H20"/>
  <c r="I20"/>
  <c r="H17"/>
  <c r="I17"/>
  <c r="H14"/>
  <c r="I14"/>
  <c r="H12"/>
  <c r="I12"/>
  <c r="H11"/>
  <c r="I11"/>
  <c r="H8"/>
  <c r="I8"/>
  <c r="H7"/>
  <c r="I7"/>
  <c r="G11"/>
  <c r="G7"/>
  <c r="G8"/>
  <c r="E12"/>
  <c r="E20"/>
  <c r="E21"/>
  <c r="E11"/>
  <c r="E7"/>
  <c r="E9"/>
  <c r="E8"/>
  <c r="E17"/>
  <c r="G21"/>
  <c r="G9"/>
  <c r="G20"/>
  <c r="G17"/>
  <c r="G14"/>
  <c r="F19"/>
  <c r="G19"/>
  <c r="E14"/>
  <c r="E16"/>
  <c r="G16"/>
  <c r="E15"/>
  <c r="G15"/>
  <c r="H9"/>
  <c r="I9"/>
  <c r="D19"/>
  <c r="D22"/>
  <c r="E18"/>
  <c r="F22"/>
  <c r="G22"/>
  <c r="G18"/>
  <c r="H18"/>
  <c r="I18"/>
  <c r="H19"/>
  <c r="I19"/>
  <c r="E19"/>
  <c r="E22"/>
  <c r="H22"/>
  <c r="I22"/>
  <c r="C21" i="15" l="1"/>
  <c r="D21" s="1"/>
  <c r="D18"/>
  <c r="E21"/>
  <c r="G18"/>
  <c r="H18" s="1"/>
  <c r="F18"/>
  <c r="D17"/>
  <c r="G9"/>
  <c r="H9" s="1"/>
  <c r="G21" l="1"/>
  <c r="H21" s="1"/>
  <c r="F21"/>
</calcChain>
</file>

<file path=xl/sharedStrings.xml><?xml version="1.0" encoding="utf-8"?>
<sst xmlns="http://schemas.openxmlformats.org/spreadsheetml/2006/main" count="65" uniqueCount="40">
  <si>
    <t>Navn</t>
  </si>
  <si>
    <t>Oppgave</t>
  </si>
  <si>
    <t>i kroner</t>
  </si>
  <si>
    <t>Driftsinntekter</t>
  </si>
  <si>
    <t>Salgsinntekter</t>
  </si>
  <si>
    <t>Driftskostnader</t>
  </si>
  <si>
    <t>Varekostnader</t>
  </si>
  <si>
    <t>Lønnskostnader</t>
  </si>
  <si>
    <t>Avskrivninger</t>
  </si>
  <si>
    <t>Andre driftskostnader</t>
  </si>
  <si>
    <t>Sum driftskostnader</t>
  </si>
  <si>
    <t>Driftsresultat</t>
  </si>
  <si>
    <t>Renteinntekter</t>
  </si>
  <si>
    <t>Rentekostnader</t>
  </si>
  <si>
    <t>Annen driftsinntekt</t>
  </si>
  <si>
    <t>Sum driftsinntekter</t>
  </si>
  <si>
    <t>Note</t>
  </si>
  <si>
    <t>Resultat før skattekostnad</t>
  </si>
  <si>
    <t>Avvik</t>
  </si>
  <si>
    <t>I % av budsjett</t>
  </si>
  <si>
    <t xml:space="preserve">i % av salg </t>
  </si>
  <si>
    <t>i % av salg</t>
  </si>
  <si>
    <t>Kroner</t>
  </si>
  <si>
    <t>Regnskap 2007</t>
  </si>
  <si>
    <t>Budsjett 2007</t>
  </si>
  <si>
    <t>BUDSJETTKONTROLL</t>
  </si>
  <si>
    <t>Arbeidsgiveravgift</t>
  </si>
  <si>
    <t>NN AS</t>
  </si>
  <si>
    <t>Husleie</t>
  </si>
  <si>
    <t>Nøkkeltall</t>
  </si>
  <si>
    <t>Bruttofortjeneste virkelig</t>
  </si>
  <si>
    <t>%</t>
  </si>
  <si>
    <t>Avviksanalyse</t>
  </si>
  <si>
    <t>Bruttofortjeneste kalkulert</t>
  </si>
  <si>
    <t>ÅRSBUDSJETT - RESULTAT</t>
  </si>
  <si>
    <t>Handelshuset NN</t>
  </si>
  <si>
    <t>Budsjett 2011</t>
  </si>
  <si>
    <t>Regnskap 2011</t>
  </si>
  <si>
    <t>i % av budsjett</t>
  </si>
  <si>
    <t>Bruttofortjeneste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</si>
</sst>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2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 style="thin">
        <color indexed="64"/>
      </left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medium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 style="medium">
        <color indexed="0"/>
      </right>
      <top style="thin">
        <color indexed="0"/>
      </top>
      <bottom/>
      <diagonal/>
    </border>
    <border>
      <left style="thin">
        <color indexed="64"/>
      </left>
      <right style="medium">
        <color indexed="0"/>
      </right>
      <top/>
      <bottom/>
      <diagonal/>
    </border>
    <border>
      <left style="medium">
        <color indexed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 style="medium">
        <color indexed="0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0"/>
      </right>
      <top/>
      <bottom style="thin">
        <color indexed="64"/>
      </bottom>
      <diagonal/>
    </border>
    <border>
      <left style="medium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0"/>
      </top>
      <bottom style="medium">
        <color indexed="0"/>
      </bottom>
      <diagonal/>
    </border>
    <border>
      <left style="thin">
        <color indexed="64"/>
      </left>
      <right/>
      <top/>
      <bottom style="medium">
        <color indexed="0"/>
      </bottom>
      <diagonal/>
    </border>
    <border>
      <left style="thin">
        <color indexed="64"/>
      </left>
      <right style="medium">
        <color indexed="0"/>
      </right>
      <top style="thin">
        <color indexed="64"/>
      </top>
      <bottom style="medium">
        <color indexed="64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thin">
        <color indexed="64"/>
      </left>
      <right style="medium">
        <color indexed="0"/>
      </right>
      <top/>
      <bottom style="medium">
        <color indexed="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Continuous"/>
    </xf>
    <xf numFmtId="0" fontId="4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0" xfId="0" applyFont="1" applyFill="1" applyBorder="1"/>
    <xf numFmtId="0" fontId="4" fillId="3" borderId="1" xfId="0" quotePrefix="1" applyFont="1" applyFill="1" applyBorder="1" applyAlignment="1">
      <alignment horizontal="left"/>
    </xf>
    <xf numFmtId="0" fontId="4" fillId="3" borderId="9" xfId="0" quotePrefix="1" applyFont="1" applyFill="1" applyBorder="1" applyAlignment="1">
      <alignment horizontal="left"/>
    </xf>
    <xf numFmtId="0" fontId="3" fillId="3" borderId="10" xfId="0" applyFont="1" applyFill="1" applyBorder="1"/>
    <xf numFmtId="0" fontId="3" fillId="3" borderId="11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164" fontId="4" fillId="3" borderId="12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quotePrefix="1" applyFill="1" applyAlignment="1">
      <alignment horizontal="left"/>
    </xf>
    <xf numFmtId="0" fontId="0" fillId="3" borderId="0" xfId="0" applyFill="1" applyBorder="1"/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right"/>
    </xf>
    <xf numFmtId="3" fontId="4" fillId="3" borderId="14" xfId="0" applyNumberFormat="1" applyFont="1" applyFill="1" applyBorder="1" applyAlignment="1">
      <alignment horizontal="right"/>
    </xf>
    <xf numFmtId="3" fontId="4" fillId="3" borderId="15" xfId="0" applyNumberFormat="1" applyFont="1" applyFill="1" applyBorder="1" applyAlignment="1">
      <alignment horizontal="right"/>
    </xf>
    <xf numFmtId="0" fontId="3" fillId="3" borderId="13" xfId="0" quotePrefix="1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3" fontId="3" fillId="3" borderId="14" xfId="0" applyNumberFormat="1" applyFont="1" applyFill="1" applyBorder="1"/>
    <xf numFmtId="3" fontId="3" fillId="3" borderId="16" xfId="0" applyNumberFormat="1" applyFont="1" applyFill="1" applyBorder="1"/>
    <xf numFmtId="3" fontId="3" fillId="3" borderId="13" xfId="0" applyNumberFormat="1" applyFont="1" applyFill="1" applyBorder="1"/>
    <xf numFmtId="3" fontId="4" fillId="3" borderId="15" xfId="0" applyNumberFormat="1" applyFont="1" applyFill="1" applyBorder="1"/>
    <xf numFmtId="0" fontId="3" fillId="3" borderId="17" xfId="0" quotePrefix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center"/>
    </xf>
    <xf numFmtId="164" fontId="3" fillId="3" borderId="18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0" fontId="3" fillId="3" borderId="19" xfId="0" quotePrefix="1" applyFont="1" applyFill="1" applyBorder="1" applyAlignment="1">
      <alignment horizontal="right"/>
    </xf>
    <xf numFmtId="0" fontId="3" fillId="3" borderId="20" xfId="0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4" fillId="3" borderId="22" xfId="0" applyNumberFormat="1" applyFont="1" applyFill="1" applyBorder="1" applyAlignment="1">
      <alignment horizontal="center"/>
    </xf>
    <xf numFmtId="0" fontId="4" fillId="4" borderId="23" xfId="0" applyFont="1" applyFill="1" applyBorder="1" applyProtection="1">
      <protection locked="0"/>
    </xf>
    <xf numFmtId="0" fontId="3" fillId="4" borderId="24" xfId="0" applyFont="1" applyFill="1" applyBorder="1" applyProtection="1">
      <protection locked="0"/>
    </xf>
    <xf numFmtId="0" fontId="4" fillId="4" borderId="24" xfId="0" applyFont="1" applyFill="1" applyBorder="1" applyAlignment="1" applyProtection="1">
      <alignment horizontal="centerContinuous"/>
      <protection locked="0"/>
    </xf>
    <xf numFmtId="0" fontId="4" fillId="4" borderId="25" xfId="0" applyFont="1" applyFill="1" applyBorder="1" applyAlignment="1" applyProtection="1">
      <alignment horizontal="centerContinuous"/>
      <protection locked="0"/>
    </xf>
    <xf numFmtId="0" fontId="3" fillId="4" borderId="1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1" xfId="0" quotePrefix="1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3" fontId="3" fillId="4" borderId="0" xfId="0" applyNumberFormat="1" applyFont="1" applyFill="1" applyBorder="1" applyAlignment="1" applyProtection="1">
      <alignment horizontal="right"/>
      <protection locked="0"/>
    </xf>
    <xf numFmtId="3" fontId="3" fillId="4" borderId="26" xfId="0" applyNumberFormat="1" applyFont="1" applyFill="1" applyBorder="1" applyAlignment="1" applyProtection="1">
      <alignment horizontal="right"/>
      <protection locked="0"/>
    </xf>
    <xf numFmtId="3" fontId="3" fillId="4" borderId="14" xfId="0" applyNumberFormat="1" applyFont="1" applyFill="1" applyBorder="1" applyAlignment="1" applyProtection="1">
      <alignment horizontal="right"/>
      <protection locked="0"/>
    </xf>
    <xf numFmtId="3" fontId="3" fillId="4" borderId="16" xfId="0" applyNumberFormat="1" applyFont="1" applyFill="1" applyBorder="1" applyAlignment="1" applyProtection="1">
      <alignment horizontal="right"/>
      <protection locked="0"/>
    </xf>
    <xf numFmtId="49" fontId="2" fillId="2" borderId="0" xfId="0" applyNumberFormat="1" applyFont="1" applyFill="1" applyProtection="1">
      <protection locked="0"/>
    </xf>
    <xf numFmtId="0" fontId="4" fillId="3" borderId="27" xfId="0" applyFont="1" applyFill="1" applyBorder="1" applyAlignment="1">
      <alignment horizontal="centerContinuous"/>
    </xf>
    <xf numFmtId="3" fontId="4" fillId="3" borderId="2" xfId="0" applyNumberFormat="1" applyFont="1" applyFill="1" applyBorder="1"/>
    <xf numFmtId="3" fontId="3" fillId="3" borderId="17" xfId="0" applyNumberFormat="1" applyFont="1" applyFill="1" applyBorder="1"/>
    <xf numFmtId="0" fontId="3" fillId="3" borderId="0" xfId="0" applyFont="1" applyFill="1"/>
    <xf numFmtId="0" fontId="7" fillId="3" borderId="0" xfId="0" applyFont="1" applyFill="1"/>
    <xf numFmtId="0" fontId="0" fillId="4" borderId="0" xfId="0" applyFill="1" applyProtection="1">
      <protection locked="0"/>
    </xf>
    <xf numFmtId="164" fontId="5" fillId="4" borderId="0" xfId="0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165" fontId="3" fillId="3" borderId="14" xfId="0" applyNumberFormat="1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165" fontId="4" fillId="3" borderId="14" xfId="0" applyNumberFormat="1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3" fillId="3" borderId="28" xfId="0" applyFont="1" applyFill="1" applyBorder="1"/>
    <xf numFmtId="0" fontId="3" fillId="3" borderId="8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29" xfId="0" applyFont="1" applyFill="1" applyBorder="1"/>
    <xf numFmtId="0" fontId="3" fillId="3" borderId="26" xfId="0" applyFont="1" applyFill="1" applyBorder="1"/>
    <xf numFmtId="0" fontId="3" fillId="3" borderId="18" xfId="0" applyFont="1" applyFill="1" applyBorder="1" applyAlignment="1">
      <alignment horizontal="center"/>
    </xf>
    <xf numFmtId="0" fontId="7" fillId="3" borderId="23" xfId="0" applyFont="1" applyFill="1" applyBorder="1"/>
    <xf numFmtId="0" fontId="0" fillId="3" borderId="24" xfId="0" applyFill="1" applyBorder="1"/>
    <xf numFmtId="0" fontId="0" fillId="3" borderId="3" xfId="0" applyFill="1" applyBorder="1"/>
    <xf numFmtId="165" fontId="3" fillId="3" borderId="0" xfId="0" applyNumberFormat="1" applyFont="1" applyFill="1" applyBorder="1"/>
    <xf numFmtId="0" fontId="3" fillId="3" borderId="12" xfId="0" applyFont="1" applyFill="1" applyBorder="1"/>
    <xf numFmtId="0" fontId="3" fillId="3" borderId="9" xfId="0" applyFont="1" applyFill="1" applyBorder="1"/>
    <xf numFmtId="165" fontId="3" fillId="3" borderId="10" xfId="0" applyNumberFormat="1" applyFont="1" applyFill="1" applyBorder="1"/>
    <xf numFmtId="0" fontId="3" fillId="3" borderId="30" xfId="0" applyFont="1" applyFill="1" applyBorder="1"/>
    <xf numFmtId="0" fontId="8" fillId="3" borderId="0" xfId="0" applyNumberFormat="1" applyFont="1" applyFill="1" applyBorder="1" applyAlignment="1" applyProtection="1"/>
    <xf numFmtId="0" fontId="0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4" fillId="3" borderId="32" xfId="0" applyNumberFormat="1" applyFont="1" applyFill="1" applyBorder="1" applyAlignment="1" applyProtection="1">
      <alignment horizontal="centerContinuous"/>
    </xf>
    <xf numFmtId="0" fontId="4" fillId="3" borderId="34" xfId="0" applyNumberFormat="1" applyFont="1" applyFill="1" applyBorder="1" applyAlignment="1" applyProtection="1">
      <alignment horizontal="centerContinuous"/>
    </xf>
    <xf numFmtId="0" fontId="3" fillId="3" borderId="35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3" borderId="36" xfId="0" applyNumberFormat="1" applyFont="1" applyFill="1" applyBorder="1" applyAlignment="1" applyProtection="1">
      <alignment horizontal="center"/>
    </xf>
    <xf numFmtId="0" fontId="3" fillId="3" borderId="36" xfId="0" quotePrefix="1" applyNumberFormat="1" applyFont="1" applyFill="1" applyBorder="1" applyAlignment="1" applyProtection="1">
      <alignment horizontal="right"/>
    </xf>
    <xf numFmtId="0" fontId="3" fillId="3" borderId="36" xfId="0" applyNumberFormat="1" applyFont="1" applyFill="1" applyBorder="1" applyAlignment="1" applyProtection="1">
      <alignment horizontal="right"/>
    </xf>
    <xf numFmtId="0" fontId="3" fillId="3" borderId="37" xfId="0" quotePrefix="1" applyNumberFormat="1" applyFont="1" applyFill="1" applyBorder="1" applyAlignment="1" applyProtection="1">
      <alignment horizontal="right"/>
    </xf>
    <xf numFmtId="0" fontId="3" fillId="3" borderId="38" xfId="0" quotePrefix="1" applyNumberFormat="1" applyFont="1" applyFill="1" applyBorder="1" applyAlignment="1" applyProtection="1">
      <alignment horizontal="right"/>
    </xf>
    <xf numFmtId="0" fontId="4" fillId="3" borderId="35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3" fillId="3" borderId="39" xfId="0" applyNumberFormat="1" applyFont="1" applyFill="1" applyBorder="1" applyAlignment="1" applyProtection="1"/>
    <xf numFmtId="0" fontId="3" fillId="3" borderId="39" xfId="0" applyNumberFormat="1" applyFont="1" applyFill="1" applyBorder="1" applyAlignment="1" applyProtection="1">
      <alignment horizontal="center"/>
    </xf>
    <xf numFmtId="3" fontId="3" fillId="3" borderId="39" xfId="0" applyNumberFormat="1" applyFont="1" applyFill="1" applyBorder="1" applyAlignment="1" applyProtection="1"/>
    <xf numFmtId="0" fontId="3" fillId="3" borderId="40" xfId="0" applyNumberFormat="1" applyFont="1" applyFill="1" applyBorder="1" applyAlignment="1" applyProtection="1">
      <alignment horizontal="center"/>
    </xf>
    <xf numFmtId="0" fontId="3" fillId="3" borderId="35" xfId="0" quotePrefix="1" applyNumberFormat="1" applyFont="1" applyFill="1" applyBorder="1" applyAlignment="1" applyProtection="1">
      <alignment horizontal="left"/>
    </xf>
    <xf numFmtId="164" fontId="3" fillId="3" borderId="14" xfId="0" applyNumberFormat="1" applyFont="1" applyFill="1" applyBorder="1" applyAlignment="1" applyProtection="1">
      <alignment horizontal="center"/>
    </xf>
    <xf numFmtId="165" fontId="3" fillId="3" borderId="14" xfId="0" applyNumberFormat="1" applyFont="1" applyFill="1" applyBorder="1" applyAlignment="1" applyProtection="1"/>
    <xf numFmtId="3" fontId="3" fillId="3" borderId="14" xfId="0" applyNumberFormat="1" applyFont="1" applyFill="1" applyBorder="1" applyAlignment="1" applyProtection="1"/>
    <xf numFmtId="164" fontId="3" fillId="3" borderId="41" xfId="0" applyNumberFormat="1" applyFont="1" applyFill="1" applyBorder="1" applyAlignment="1" applyProtection="1">
      <alignment horizontal="center"/>
    </xf>
    <xf numFmtId="0" fontId="3" fillId="3" borderId="42" xfId="0" quotePrefix="1" applyNumberFormat="1" applyFont="1" applyFill="1" applyBorder="1" applyAlignment="1" applyProtection="1">
      <alignment horizontal="left"/>
    </xf>
    <xf numFmtId="0" fontId="3" fillId="3" borderId="43" xfId="0" applyNumberFormat="1" applyFont="1" applyFill="1" applyBorder="1" applyAlignment="1" applyProtection="1"/>
    <xf numFmtId="164" fontId="3" fillId="3" borderId="44" xfId="0" applyNumberFormat="1" applyFont="1" applyFill="1" applyBorder="1" applyAlignment="1" applyProtection="1">
      <alignment horizontal="center"/>
    </xf>
    <xf numFmtId="165" fontId="3" fillId="3" borderId="44" xfId="0" applyNumberFormat="1" applyFont="1" applyFill="1" applyBorder="1" applyAlignment="1" applyProtection="1"/>
    <xf numFmtId="3" fontId="3" fillId="3" borderId="44" xfId="0" applyNumberFormat="1" applyFont="1" applyFill="1" applyBorder="1" applyAlignment="1" applyProtection="1"/>
    <xf numFmtId="164" fontId="3" fillId="3" borderId="45" xfId="0" applyNumberFormat="1" applyFont="1" applyFill="1" applyBorder="1" applyAlignment="1" applyProtection="1">
      <alignment horizontal="center"/>
    </xf>
    <xf numFmtId="0" fontId="3" fillId="3" borderId="42" xfId="0" applyNumberFormat="1" applyFont="1" applyFill="1" applyBorder="1" applyAlignment="1" applyProtection="1"/>
    <xf numFmtId="3" fontId="3" fillId="3" borderId="46" xfId="0" applyNumberFormat="1" applyFont="1" applyFill="1" applyBorder="1" applyAlignment="1" applyProtection="1">
      <alignment horizontal="right"/>
    </xf>
    <xf numFmtId="165" fontId="3" fillId="3" borderId="46" xfId="0" applyNumberFormat="1" applyFont="1" applyFill="1" applyBorder="1" applyAlignment="1" applyProtection="1">
      <alignment horizontal="center"/>
    </xf>
    <xf numFmtId="165" fontId="3" fillId="3" borderId="46" xfId="0" applyNumberFormat="1" applyFont="1" applyFill="1" applyBorder="1" applyAlignment="1" applyProtection="1"/>
    <xf numFmtId="3" fontId="3" fillId="3" borderId="46" xfId="0" applyNumberFormat="1" applyFont="1" applyFill="1" applyBorder="1" applyAlignment="1" applyProtection="1"/>
    <xf numFmtId="164" fontId="3" fillId="3" borderId="47" xfId="0" applyNumberFormat="1" applyFont="1" applyFill="1" applyBorder="1" applyAlignment="1" applyProtection="1">
      <alignment horizontal="center"/>
    </xf>
    <xf numFmtId="0" fontId="4" fillId="3" borderId="35" xfId="0" quotePrefix="1" applyNumberFormat="1" applyFont="1" applyFill="1" applyBorder="1" applyAlignment="1" applyProtection="1">
      <alignment horizontal="left"/>
    </xf>
    <xf numFmtId="3" fontId="3" fillId="3" borderId="14" xfId="0" applyNumberFormat="1" applyFont="1" applyFill="1" applyBorder="1" applyAlignment="1" applyProtection="1">
      <alignment horizontal="right"/>
    </xf>
    <xf numFmtId="164" fontId="3" fillId="3" borderId="48" xfId="0" applyNumberFormat="1" applyFont="1" applyFill="1" applyBorder="1" applyAlignment="1" applyProtection="1">
      <alignment horizontal="center"/>
    </xf>
    <xf numFmtId="0" fontId="3" fillId="3" borderId="49" xfId="0" applyNumberFormat="1" applyFont="1" applyFill="1" applyBorder="1" applyAlignment="1" applyProtection="1"/>
    <xf numFmtId="0" fontId="3" fillId="3" borderId="50" xfId="0" applyNumberFormat="1" applyFont="1" applyFill="1" applyBorder="1" applyAlignment="1" applyProtection="1"/>
    <xf numFmtId="164" fontId="3" fillId="3" borderId="46" xfId="0" applyNumberFormat="1" applyFont="1" applyFill="1" applyBorder="1" applyAlignment="1" applyProtection="1">
      <alignment horizontal="center"/>
    </xf>
    <xf numFmtId="164" fontId="3" fillId="3" borderId="51" xfId="0" applyNumberFormat="1" applyFont="1" applyFill="1" applyBorder="1" applyAlignment="1" applyProtection="1">
      <alignment horizontal="center"/>
    </xf>
    <xf numFmtId="0" fontId="4" fillId="3" borderId="52" xfId="0" quotePrefix="1" applyNumberFormat="1" applyFont="1" applyFill="1" applyBorder="1" applyAlignment="1" applyProtection="1">
      <alignment horizontal="left"/>
    </xf>
    <xf numFmtId="0" fontId="3" fillId="3" borderId="53" xfId="0" applyNumberFormat="1" applyFont="1" applyFill="1" applyBorder="1" applyAlignment="1" applyProtection="1"/>
    <xf numFmtId="3" fontId="3" fillId="3" borderId="54" xfId="0" applyNumberFormat="1" applyFont="1" applyFill="1" applyBorder="1" applyAlignment="1" applyProtection="1">
      <alignment horizontal="right"/>
    </xf>
    <xf numFmtId="164" fontId="3" fillId="3" borderId="54" xfId="0" applyNumberFormat="1" applyFont="1" applyFill="1" applyBorder="1" applyAlignment="1" applyProtection="1">
      <alignment horizontal="center"/>
    </xf>
    <xf numFmtId="165" fontId="3" fillId="3" borderId="55" xfId="0" applyNumberFormat="1" applyFont="1" applyFill="1" applyBorder="1" applyAlignment="1" applyProtection="1"/>
    <xf numFmtId="3" fontId="3" fillId="3" borderId="55" xfId="0" applyNumberFormat="1" applyFont="1" applyFill="1" applyBorder="1" applyAlignment="1" applyProtection="1"/>
    <xf numFmtId="164" fontId="3" fillId="3" borderId="56" xfId="0" applyNumberFormat="1" applyFont="1" applyFill="1" applyBorder="1" applyAlignment="1" applyProtection="1">
      <alignment horizontal="center"/>
    </xf>
    <xf numFmtId="0" fontId="4" fillId="3" borderId="57" xfId="0" quotePrefix="1" applyNumberFormat="1" applyFont="1" applyFill="1" applyBorder="1" applyAlignment="1" applyProtection="1">
      <alignment horizontal="left"/>
    </xf>
    <xf numFmtId="0" fontId="3" fillId="3" borderId="58" xfId="0" applyNumberFormat="1" applyFont="1" applyFill="1" applyBorder="1" applyAlignment="1" applyProtection="1"/>
    <xf numFmtId="3" fontId="3" fillId="3" borderId="55" xfId="0" applyNumberFormat="1" applyFont="1" applyFill="1" applyBorder="1" applyAlignment="1" applyProtection="1">
      <alignment horizontal="right"/>
    </xf>
    <xf numFmtId="164" fontId="3" fillId="3" borderId="55" xfId="0" applyNumberFormat="1" applyFont="1" applyFill="1" applyBorder="1" applyAlignment="1" applyProtection="1">
      <alignment horizontal="center"/>
    </xf>
    <xf numFmtId="164" fontId="3" fillId="3" borderId="59" xfId="0" applyNumberFormat="1" applyFont="1" applyFill="1" applyBorder="1" applyAlignment="1" applyProtection="1">
      <alignment horizontal="center"/>
    </xf>
    <xf numFmtId="0" fontId="2" fillId="4" borderId="0" xfId="0" applyNumberFormat="1" applyFont="1" applyFill="1" applyBorder="1" applyAlignment="1" applyProtection="1">
      <protection locked="0"/>
    </xf>
    <xf numFmtId="0" fontId="4" fillId="4" borderId="31" xfId="0" quotePrefix="1" applyNumberFormat="1" applyFont="1" applyFill="1" applyBorder="1" applyAlignment="1" applyProtection="1">
      <alignment horizontal="left"/>
      <protection locked="0"/>
    </xf>
    <xf numFmtId="0" fontId="3" fillId="4" borderId="32" xfId="0" applyNumberFormat="1" applyFont="1" applyFill="1" applyBorder="1" applyAlignment="1" applyProtection="1">
      <protection locked="0"/>
    </xf>
    <xf numFmtId="0" fontId="4" fillId="4" borderId="33" xfId="0" applyNumberFormat="1" applyFont="1" applyFill="1" applyBorder="1" applyAlignment="1" applyProtection="1">
      <alignment horizontal="centerContinuous"/>
      <protection locked="0"/>
    </xf>
    <xf numFmtId="0" fontId="4" fillId="4" borderId="32" xfId="0" applyNumberFormat="1" applyFont="1" applyFill="1" applyBorder="1" applyAlignment="1" applyProtection="1">
      <alignment horizontal="centerContinuous"/>
      <protection locked="0"/>
    </xf>
    <xf numFmtId="3" fontId="3" fillId="4" borderId="44" xfId="0" applyNumberFormat="1" applyFont="1" applyFill="1" applyBorder="1" applyAlignment="1" applyProtection="1">
      <alignment horizontal="right"/>
      <protection locked="0"/>
    </xf>
    <xf numFmtId="0" fontId="3" fillId="4" borderId="35" xfId="0" quotePrefix="1" applyNumberFormat="1" applyFont="1" applyFill="1" applyBorder="1" applyAlignment="1" applyProtection="1">
      <alignment horizontal="left"/>
      <protection locked="0"/>
    </xf>
    <xf numFmtId="0" fontId="3" fillId="4" borderId="0" xfId="0" applyNumberFormat="1" applyFont="1" applyFill="1" applyBorder="1" applyAlignment="1" applyProtection="1">
      <protection locked="0"/>
    </xf>
    <xf numFmtId="164" fontId="3" fillId="3" borderId="14" xfId="0" applyNumberFormat="1" applyFont="1" applyFill="1" applyBorder="1" applyAlignment="1" applyProtection="1">
      <alignment horizontal="center"/>
      <protection locked="0"/>
    </xf>
    <xf numFmtId="0" fontId="3" fillId="4" borderId="35" xfId="0" applyNumberFormat="1" applyFont="1" applyFill="1" applyBorder="1" applyAlignment="1" applyProtection="1">
      <alignment horizontal="left"/>
      <protection locked="0"/>
    </xf>
    <xf numFmtId="0" fontId="3" fillId="4" borderId="35" xfId="0" applyNumberFormat="1" applyFont="1" applyFill="1" applyBorder="1" applyAlignment="1" applyProtection="1">
      <protection locked="0"/>
    </xf>
    <xf numFmtId="0" fontId="3" fillId="4" borderId="42" xfId="0" applyNumberFormat="1" applyFont="1" applyFill="1" applyBorder="1" applyAlignment="1" applyProtection="1">
      <protection locked="0"/>
    </xf>
    <xf numFmtId="0" fontId="3" fillId="4" borderId="43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7"/>
  <sheetViews>
    <sheetView tabSelected="1" topLeftCell="A5" zoomScale="120" zoomScaleNormal="120" workbookViewId="0">
      <selection activeCell="A28" sqref="A28"/>
    </sheetView>
  </sheetViews>
  <sheetFormatPr baseColWidth="10" defaultColWidth="8.85546875" defaultRowHeight="12.75"/>
  <cols>
    <col min="1" max="1" width="8.85546875" customWidth="1"/>
    <col min="2" max="2" width="9.42578125" customWidth="1"/>
    <col min="3" max="3" width="4.140625" customWidth="1"/>
    <col min="4" max="4" width="10.140625" customWidth="1"/>
    <col min="5" max="5" width="7.7109375" customWidth="1"/>
    <col min="6" max="6" width="8.85546875" customWidth="1"/>
    <col min="7" max="7" width="7.7109375" customWidth="1"/>
    <col min="8" max="8" width="8.140625" customWidth="1"/>
    <col min="9" max="9" width="9.85546875" customWidth="1"/>
  </cols>
  <sheetData>
    <row r="1" spans="1:28">
      <c r="A1" s="22" t="s">
        <v>25</v>
      </c>
      <c r="B1" s="23"/>
      <c r="C1" s="24"/>
      <c r="D1" s="24"/>
      <c r="E1" s="24"/>
      <c r="F1" s="25" t="s">
        <v>0</v>
      </c>
      <c r="G1" s="6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24"/>
      <c r="B2" s="24"/>
      <c r="C2" s="24"/>
      <c r="D2" s="24"/>
      <c r="E2" s="24"/>
      <c r="F2" s="25" t="s">
        <v>1</v>
      </c>
      <c r="G2" s="6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>
      <c r="A4" s="52" t="s">
        <v>27</v>
      </c>
      <c r="B4" s="53"/>
      <c r="C4" s="5" t="s">
        <v>16</v>
      </c>
      <c r="D4" s="54" t="s">
        <v>24</v>
      </c>
      <c r="E4" s="54"/>
      <c r="F4" s="55" t="s">
        <v>23</v>
      </c>
      <c r="G4" s="54"/>
      <c r="H4" s="65" t="s">
        <v>18</v>
      </c>
      <c r="I4" s="4"/>
      <c r="J4" s="25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8">
      <c r="A5" s="6"/>
      <c r="B5" s="7"/>
      <c r="C5" s="8"/>
      <c r="D5" s="9" t="s">
        <v>2</v>
      </c>
      <c r="E5" s="39" t="s">
        <v>21</v>
      </c>
      <c r="F5" s="28" t="s">
        <v>2</v>
      </c>
      <c r="G5" s="33" t="s">
        <v>20</v>
      </c>
      <c r="H5" s="34" t="s">
        <v>22</v>
      </c>
      <c r="I5" s="46" t="s">
        <v>19</v>
      </c>
      <c r="J5" s="25"/>
      <c r="K5" s="26"/>
      <c r="L5" s="24"/>
      <c r="M5" s="24"/>
      <c r="N5" s="24"/>
      <c r="O5" s="24"/>
      <c r="P5" s="24"/>
      <c r="Q5" s="24"/>
      <c r="R5" s="24"/>
      <c r="S5" s="24"/>
      <c r="T5" s="24"/>
    </row>
    <row r="6" spans="1:28">
      <c r="A6" s="10" t="s">
        <v>3</v>
      </c>
      <c r="B6" s="11"/>
      <c r="C6" s="3"/>
      <c r="D6" s="2"/>
      <c r="E6" s="3"/>
      <c r="F6" s="29"/>
      <c r="G6" s="29"/>
      <c r="H6" s="35"/>
      <c r="I6" s="47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8">
      <c r="A7" s="1" t="s">
        <v>4</v>
      </c>
      <c r="B7" s="2"/>
      <c r="C7" s="3"/>
      <c r="D7" s="60">
        <v>3800000</v>
      </c>
      <c r="E7" s="40">
        <f>D7/D9*100</f>
        <v>97.435897435897431</v>
      </c>
      <c r="F7" s="62">
        <v>3700000</v>
      </c>
      <c r="G7" s="73">
        <f>F7/F9*100</f>
        <v>97.240473061760852</v>
      </c>
      <c r="H7" s="35">
        <f>F7-D7</f>
        <v>-100000</v>
      </c>
      <c r="I7" s="48">
        <f>H7/$D$7*100</f>
        <v>-2.6315789473684208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8">
      <c r="A8" s="1" t="s">
        <v>14</v>
      </c>
      <c r="B8" s="2"/>
      <c r="C8" s="3"/>
      <c r="D8" s="61">
        <v>100000</v>
      </c>
      <c r="E8" s="41">
        <f>D8/D9*100</f>
        <v>2.5641025641025639</v>
      </c>
      <c r="F8" s="63">
        <v>105000</v>
      </c>
      <c r="G8" s="74">
        <f>F8/F9*100</f>
        <v>2.759526938239159</v>
      </c>
      <c r="H8" s="36">
        <f>F8-D8</f>
        <v>5000</v>
      </c>
      <c r="I8" s="49">
        <f>H8/D8*100</f>
        <v>5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8">
      <c r="A9" s="78" t="s">
        <v>15</v>
      </c>
      <c r="B9" s="79"/>
      <c r="C9" s="80"/>
      <c r="D9" s="16">
        <f>SUM(D7:D8)</f>
        <v>3900000</v>
      </c>
      <c r="E9" s="42">
        <f>SUM(E7:E8)</f>
        <v>100</v>
      </c>
      <c r="F9" s="19">
        <f>SUM(F7:F8)</f>
        <v>3805000</v>
      </c>
      <c r="G9" s="75">
        <f>SUM(G7:G8)</f>
        <v>100.00000000000001</v>
      </c>
      <c r="H9" s="37">
        <f>F9-D9</f>
        <v>-95000</v>
      </c>
      <c r="I9" s="50">
        <f>H9/D9*100</f>
        <v>-2.4358974358974361</v>
      </c>
      <c r="J9" s="24"/>
      <c r="K9" s="24"/>
      <c r="L9" s="27"/>
      <c r="M9" s="24"/>
      <c r="N9" s="24"/>
      <c r="O9" s="24"/>
      <c r="P9" s="24"/>
      <c r="Q9" s="24"/>
      <c r="R9" s="24"/>
      <c r="S9" s="24"/>
      <c r="T9" s="24"/>
    </row>
    <row r="10" spans="1:28">
      <c r="A10" s="12" t="s">
        <v>5</v>
      </c>
      <c r="B10" s="2"/>
      <c r="C10" s="3"/>
      <c r="D10" s="17"/>
      <c r="E10" s="40"/>
      <c r="F10" s="30"/>
      <c r="G10" s="73"/>
      <c r="H10" s="35"/>
      <c r="I10" s="48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8">
      <c r="A11" s="56" t="s">
        <v>6</v>
      </c>
      <c r="B11" s="57"/>
      <c r="C11" s="3"/>
      <c r="D11" s="60">
        <v>2220000</v>
      </c>
      <c r="E11" s="40">
        <f t="shared" ref="E11:E22" si="0">D11/$D$9*100</f>
        <v>56.92307692307692</v>
      </c>
      <c r="F11" s="62">
        <v>2256800</v>
      </c>
      <c r="G11" s="73">
        <f>F11/$F$9*100</f>
        <v>59.31143232588699</v>
      </c>
      <c r="H11" s="35">
        <f t="shared" ref="H11:H18" si="1">D11-F11</f>
        <v>-36800</v>
      </c>
      <c r="I11" s="48">
        <f>H11/D11*100</f>
        <v>-1.6576576576576578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8">
      <c r="A12" s="58" t="s">
        <v>7</v>
      </c>
      <c r="B12" s="57"/>
      <c r="C12" s="3"/>
      <c r="D12" s="60">
        <v>650000</v>
      </c>
      <c r="E12" s="40">
        <f t="shared" si="0"/>
        <v>16.666666666666664</v>
      </c>
      <c r="F12" s="62">
        <v>600000</v>
      </c>
      <c r="G12" s="73">
        <f t="shared" ref="G12:G22" si="2">F12/$F$9*100</f>
        <v>15.768725361366624</v>
      </c>
      <c r="H12" s="35">
        <f t="shared" si="1"/>
        <v>50000</v>
      </c>
      <c r="I12" s="48">
        <f>H12/$D$12*100</f>
        <v>7.6923076923076925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8">
      <c r="A13" s="59" t="s">
        <v>26</v>
      </c>
      <c r="B13" s="57"/>
      <c r="C13" s="3"/>
      <c r="D13" s="60">
        <v>91650</v>
      </c>
      <c r="E13" s="40">
        <f t="shared" si="0"/>
        <v>2.35</v>
      </c>
      <c r="F13" s="62">
        <v>84600</v>
      </c>
      <c r="G13" s="73">
        <f t="shared" si="2"/>
        <v>2.2233902759526938</v>
      </c>
      <c r="H13" s="35">
        <f t="shared" si="1"/>
        <v>7050</v>
      </c>
      <c r="I13" s="48">
        <f>H13/$D$12*100</f>
        <v>1.0846153846153845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8">
      <c r="A14" s="56" t="s">
        <v>28</v>
      </c>
      <c r="B14" s="57"/>
      <c r="C14" s="3"/>
      <c r="D14" s="60">
        <v>120000</v>
      </c>
      <c r="E14" s="40">
        <f t="shared" si="0"/>
        <v>3.0769230769230771</v>
      </c>
      <c r="F14" s="62">
        <v>140000</v>
      </c>
      <c r="G14" s="73">
        <f t="shared" si="2"/>
        <v>3.6793692509855451</v>
      </c>
      <c r="H14" s="35">
        <f t="shared" si="1"/>
        <v>-20000</v>
      </c>
      <c r="I14" s="48">
        <f>H14/D14*100</f>
        <v>-16.666666666666664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8">
      <c r="A15" s="56" t="s">
        <v>8</v>
      </c>
      <c r="B15" s="57"/>
      <c r="C15" s="3"/>
      <c r="D15" s="60">
        <v>35000</v>
      </c>
      <c r="E15" s="40">
        <f t="shared" si="0"/>
        <v>0.89743589743589736</v>
      </c>
      <c r="F15" s="62">
        <v>35000</v>
      </c>
      <c r="G15" s="73">
        <f t="shared" si="2"/>
        <v>0.91984231274638628</v>
      </c>
      <c r="H15" s="35">
        <f t="shared" si="1"/>
        <v>0</v>
      </c>
      <c r="I15" s="48">
        <f>H15/D15*100</f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8">
      <c r="A16" s="56"/>
      <c r="B16" s="57"/>
      <c r="C16" s="3"/>
      <c r="D16" s="60"/>
      <c r="E16" s="40">
        <f t="shared" si="0"/>
        <v>0</v>
      </c>
      <c r="F16" s="62"/>
      <c r="G16" s="73">
        <f t="shared" si="2"/>
        <v>0</v>
      </c>
      <c r="H16" s="35">
        <f t="shared" si="1"/>
        <v>0</v>
      </c>
      <c r="I16" s="48" t="e">
        <f>H16/D16*100</f>
        <v>#DIV/0!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>
      <c r="A17" s="1" t="s">
        <v>9</v>
      </c>
      <c r="B17" s="2"/>
      <c r="C17" s="3"/>
      <c r="D17" s="60">
        <v>124000</v>
      </c>
      <c r="E17" s="40">
        <f t="shared" si="0"/>
        <v>3.1794871794871797</v>
      </c>
      <c r="F17" s="62">
        <v>180000</v>
      </c>
      <c r="G17" s="73">
        <f t="shared" si="2"/>
        <v>4.7306176084099869</v>
      </c>
      <c r="H17" s="35">
        <f t="shared" si="1"/>
        <v>-56000</v>
      </c>
      <c r="I17" s="48">
        <f>H17/$D$17*100</f>
        <v>-45.161290322580641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>
      <c r="A18" s="78" t="s">
        <v>10</v>
      </c>
      <c r="B18" s="79"/>
      <c r="C18" s="80"/>
      <c r="D18" s="19">
        <f>SUM(D11:D17)</f>
        <v>3240650</v>
      </c>
      <c r="E18" s="43">
        <f t="shared" si="0"/>
        <v>83.093589743589746</v>
      </c>
      <c r="F18" s="19">
        <f>SUM(F11:F17)</f>
        <v>3296400</v>
      </c>
      <c r="G18" s="75">
        <f t="shared" si="2"/>
        <v>86.633377135348226</v>
      </c>
      <c r="H18" s="67">
        <f t="shared" si="1"/>
        <v>-55750</v>
      </c>
      <c r="I18" s="50">
        <f>H18/D18*100</f>
        <v>-1.7203338836344562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>
      <c r="A19" s="12" t="s">
        <v>11</v>
      </c>
      <c r="B19" s="2"/>
      <c r="C19" s="3"/>
      <c r="D19" s="20">
        <f>D9-D18</f>
        <v>659350</v>
      </c>
      <c r="E19" s="44">
        <f t="shared" si="0"/>
        <v>16.906410256410258</v>
      </c>
      <c r="F19" s="31">
        <f>F9-F18</f>
        <v>508600</v>
      </c>
      <c r="G19" s="76">
        <f t="shared" si="2"/>
        <v>13.366622864651772</v>
      </c>
      <c r="H19" s="66">
        <f>F19-D19</f>
        <v>-150750</v>
      </c>
      <c r="I19" s="18">
        <f>H19/D19*100</f>
        <v>-22.863426101463563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>
      <c r="A20" s="1" t="s">
        <v>12</v>
      </c>
      <c r="B20" s="2"/>
      <c r="C20" s="3"/>
      <c r="D20" s="60">
        <v>30000</v>
      </c>
      <c r="E20" s="40">
        <f t="shared" si="0"/>
        <v>0.76923076923076927</v>
      </c>
      <c r="F20" s="62">
        <v>34000</v>
      </c>
      <c r="G20" s="73">
        <f t="shared" si="2"/>
        <v>0.89356110381077525</v>
      </c>
      <c r="H20" s="35">
        <f>F20-D20</f>
        <v>4000</v>
      </c>
      <c r="I20" s="48">
        <f>H20/D20*100</f>
        <v>13.333333333333334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>
      <c r="A21" s="81" t="s">
        <v>13</v>
      </c>
      <c r="B21" s="82"/>
      <c r="C21" s="83"/>
      <c r="D21" s="63">
        <v>50000</v>
      </c>
      <c r="E21" s="41">
        <f t="shared" si="0"/>
        <v>1.2820512820512819</v>
      </c>
      <c r="F21" s="63">
        <v>46000</v>
      </c>
      <c r="G21" s="74">
        <f t="shared" si="2"/>
        <v>1.2089356110381078</v>
      </c>
      <c r="H21" s="36">
        <f>D21-F21</f>
        <v>4000</v>
      </c>
      <c r="I21" s="49">
        <f>H21/D21*100</f>
        <v>8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ht="13.5" thickBot="1">
      <c r="A22" s="13" t="s">
        <v>17</v>
      </c>
      <c r="B22" s="14"/>
      <c r="C22" s="15"/>
      <c r="D22" s="21">
        <f>D19+D20-D21</f>
        <v>639350</v>
      </c>
      <c r="E22" s="45">
        <f t="shared" si="0"/>
        <v>16.393589743589743</v>
      </c>
      <c r="F22" s="32">
        <f>F19+F20-F21</f>
        <v>496600</v>
      </c>
      <c r="G22" s="77">
        <f t="shared" si="2"/>
        <v>13.051248357424441</v>
      </c>
      <c r="H22" s="38">
        <f>F22-D22</f>
        <v>-142750</v>
      </c>
      <c r="I22" s="51">
        <f>H22/D22*100</f>
        <v>-22.327363728787049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3.5" thickBo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>
      <c r="A24" s="84" t="s">
        <v>29</v>
      </c>
      <c r="B24" s="85"/>
      <c r="C24" s="85"/>
      <c r="D24" s="85"/>
      <c r="E24" s="85"/>
      <c r="F24" s="85"/>
      <c r="G24" s="85"/>
      <c r="H24" s="85"/>
      <c r="I24" s="86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>
      <c r="A25" s="1" t="s">
        <v>33</v>
      </c>
      <c r="B25" s="2"/>
      <c r="C25" s="2"/>
      <c r="D25" s="87">
        <f>(D7-D11)/D7*100</f>
        <v>41.578947368421055</v>
      </c>
      <c r="E25" s="2" t="s">
        <v>31</v>
      </c>
      <c r="F25" s="2"/>
      <c r="G25" s="2"/>
      <c r="H25" s="2"/>
      <c r="I25" s="88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3.5" thickBot="1">
      <c r="A26" s="89" t="s">
        <v>30</v>
      </c>
      <c r="B26" s="14"/>
      <c r="C26" s="14"/>
      <c r="D26" s="14"/>
      <c r="E26" s="14"/>
      <c r="F26" s="90">
        <f>(F7-F11)/F7*100</f>
        <v>39.005405405405405</v>
      </c>
      <c r="G26" s="14" t="s">
        <v>31</v>
      </c>
      <c r="H26" s="14"/>
      <c r="I26" s="91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>
      <c r="A27" s="24"/>
      <c r="B27" s="24"/>
      <c r="C27" s="24"/>
      <c r="D27" s="68"/>
      <c r="E27" s="68"/>
      <c r="F27" s="68"/>
      <c r="G27" s="68"/>
      <c r="H27" s="68"/>
      <c r="I27" s="68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>
      <c r="A28" s="69" t="s">
        <v>32</v>
      </c>
      <c r="B28" s="69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>
      <c r="A29" s="72"/>
      <c r="B29" s="70"/>
      <c r="C29" s="70"/>
      <c r="D29" s="70"/>
      <c r="E29" s="70"/>
      <c r="F29" s="70"/>
      <c r="G29" s="70"/>
      <c r="H29" s="70"/>
      <c r="I29" s="70"/>
      <c r="J29" s="70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>
      <c r="A48" s="71"/>
      <c r="B48" s="70"/>
      <c r="C48" s="70"/>
      <c r="D48" s="70"/>
      <c r="E48" s="70"/>
      <c r="F48" s="70"/>
      <c r="G48" s="70"/>
      <c r="H48" s="70"/>
      <c r="I48" s="70"/>
      <c r="J48" s="70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>
      <c r="A49" s="71"/>
      <c r="B49" s="70"/>
      <c r="C49" s="70"/>
      <c r="D49" s="70"/>
      <c r="E49" s="70"/>
      <c r="F49" s="70"/>
      <c r="G49" s="70"/>
      <c r="H49" s="70"/>
      <c r="I49" s="70"/>
      <c r="J49" s="70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24"/>
      <c r="L67" s="24"/>
      <c r="M67" s="24"/>
      <c r="N67" s="24"/>
      <c r="O67" s="24"/>
      <c r="P67" s="24"/>
      <c r="Q67" s="24"/>
      <c r="R67" s="24"/>
      <c r="S67" s="24"/>
      <c r="T67" s="24"/>
    </row>
  </sheetData>
  <sheetProtection sheet="1" objects="1" scenarios="1"/>
  <phoneticPr fontId="0" type="noConversion"/>
  <printOptions gridLines="1" gridLinesSet="0"/>
  <pageMargins left="0.78740157499999996" right="0.78740157499999996" top="0.984251969" bottom="0.984251969" header="0.5" footer="0.5"/>
  <pageSetup paperSize="9" orientation="portrait" r:id="rId1"/>
  <headerFooter alignWithMargins="0">
    <oddHeader>&amp;C&amp;A</oddHeader>
    <oddFooter>&amp;L&amp;8Budsjettkontroll&amp;R&amp;8© D A L E F A 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69"/>
  <sheetViews>
    <sheetView zoomScale="120" zoomScaleNormal="120" workbookViewId="0">
      <selection activeCell="K16" sqref="K16"/>
    </sheetView>
  </sheetViews>
  <sheetFormatPr baseColWidth="10" defaultColWidth="8.85546875" defaultRowHeight="12.75"/>
  <cols>
    <col min="2" max="2" width="11.85546875" customWidth="1"/>
  </cols>
  <sheetData>
    <row r="1" spans="1:21">
      <c r="A1" s="92" t="s">
        <v>34</v>
      </c>
      <c r="B1" s="92"/>
      <c r="C1" s="92"/>
      <c r="D1" s="93"/>
      <c r="E1" s="94" t="s">
        <v>0</v>
      </c>
      <c r="F1" s="146"/>
      <c r="G1" s="93"/>
      <c r="H1" s="9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>
      <c r="A2" s="93"/>
      <c r="B2" s="93"/>
      <c r="C2" s="93"/>
      <c r="D2" s="93"/>
      <c r="E2" s="94" t="s">
        <v>1</v>
      </c>
      <c r="F2" s="146"/>
      <c r="G2" s="93"/>
      <c r="H2" s="9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3.5" thickBot="1">
      <c r="A3" s="93"/>
      <c r="B3" s="93"/>
      <c r="C3" s="93"/>
      <c r="D3" s="93"/>
      <c r="E3" s="93"/>
      <c r="F3" s="93"/>
      <c r="G3" s="93"/>
      <c r="H3" s="93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>
      <c r="A4" s="147" t="s">
        <v>35</v>
      </c>
      <c r="B4" s="148"/>
      <c r="C4" s="149" t="s">
        <v>36</v>
      </c>
      <c r="D4" s="150"/>
      <c r="E4" s="150" t="s">
        <v>37</v>
      </c>
      <c r="F4" s="150"/>
      <c r="G4" s="95" t="s">
        <v>18</v>
      </c>
      <c r="H4" s="9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>
      <c r="A5" s="97"/>
      <c r="B5" s="98"/>
      <c r="C5" s="99" t="s">
        <v>2</v>
      </c>
      <c r="D5" s="100" t="s">
        <v>21</v>
      </c>
      <c r="E5" s="101" t="s">
        <v>2</v>
      </c>
      <c r="F5" s="102" t="s">
        <v>20</v>
      </c>
      <c r="G5" s="99" t="s">
        <v>22</v>
      </c>
      <c r="H5" s="103" t="s">
        <v>38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>
      <c r="A6" s="104" t="s">
        <v>3</v>
      </c>
      <c r="B6" s="105"/>
      <c r="C6" s="106"/>
      <c r="D6" s="107"/>
      <c r="E6" s="107"/>
      <c r="F6" s="106"/>
      <c r="G6" s="108"/>
      <c r="H6" s="10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>
      <c r="A7" s="110" t="s">
        <v>4</v>
      </c>
      <c r="B7" s="98"/>
      <c r="C7" s="62">
        <v>13685000</v>
      </c>
      <c r="D7" s="111">
        <v>100</v>
      </c>
      <c r="E7" s="62">
        <v>13605000</v>
      </c>
      <c r="F7" s="112">
        <v>100</v>
      </c>
      <c r="G7" s="113">
        <f>E7-C7</f>
        <v>-80000</v>
      </c>
      <c r="H7" s="114">
        <f>G7/$C$7*100</f>
        <v>-0.58458165875045665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>
      <c r="A8" s="115" t="s">
        <v>6</v>
      </c>
      <c r="B8" s="116"/>
      <c r="C8" s="151">
        <v>8211000</v>
      </c>
      <c r="D8" s="117">
        <f>C8/C7*100</f>
        <v>60</v>
      </c>
      <c r="E8" s="151">
        <v>8485600</v>
      </c>
      <c r="F8" s="118">
        <f>E8/E7*100</f>
        <v>62.371187063579569</v>
      </c>
      <c r="G8" s="119">
        <f>C8-E8</f>
        <v>-274600</v>
      </c>
      <c r="H8" s="120">
        <f>G8/C8*100</f>
        <v>-3.3442942394349044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>
      <c r="A9" s="121" t="s">
        <v>39</v>
      </c>
      <c r="B9" s="116"/>
      <c r="C9" s="122">
        <f>C7-C8</f>
        <v>5474000</v>
      </c>
      <c r="D9" s="123">
        <f>C9/C7*100</f>
        <v>40</v>
      </c>
      <c r="E9" s="122">
        <f>E7-E8</f>
        <v>5119400</v>
      </c>
      <c r="F9" s="124">
        <f>E9/E7*100</f>
        <v>37.628812936420438</v>
      </c>
      <c r="G9" s="125">
        <f>E9-C9</f>
        <v>-354600</v>
      </c>
      <c r="H9" s="126">
        <f>G9/C9*100</f>
        <v>-6.4778955060284984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>
      <c r="A10" s="127" t="s">
        <v>5</v>
      </c>
      <c r="B10" s="98"/>
      <c r="C10" s="128"/>
      <c r="D10" s="111"/>
      <c r="E10" s="128"/>
      <c r="F10" s="112"/>
      <c r="G10" s="113"/>
      <c r="H10" s="11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>
      <c r="A11" s="152" t="s">
        <v>7</v>
      </c>
      <c r="B11" s="153"/>
      <c r="C11" s="62">
        <v>2340000</v>
      </c>
      <c r="D11" s="154">
        <f t="shared" ref="D11:D21" si="0">C11/$C$7*100</f>
        <v>17.09901351845086</v>
      </c>
      <c r="E11" s="62">
        <v>2350400</v>
      </c>
      <c r="F11" s="112">
        <f t="shared" ref="F11:F21" si="1">E11/$E$7*100</f>
        <v>17.276001470047778</v>
      </c>
      <c r="G11" s="113">
        <f t="shared" ref="G11:G17" si="2">C11-E11</f>
        <v>-10400</v>
      </c>
      <c r="H11" s="114">
        <f>G11/$C$11*100</f>
        <v>-0.44444444444444442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>
      <c r="A12" s="155" t="s">
        <v>26</v>
      </c>
      <c r="B12" s="153"/>
      <c r="C12" s="62">
        <v>337600</v>
      </c>
      <c r="D12" s="154">
        <f t="shared" si="0"/>
        <v>2.4669345999269274</v>
      </c>
      <c r="E12" s="62">
        <v>331400</v>
      </c>
      <c r="F12" s="112">
        <f t="shared" si="1"/>
        <v>2.4358691657478868</v>
      </c>
      <c r="G12" s="113">
        <f t="shared" si="2"/>
        <v>6200</v>
      </c>
      <c r="H12" s="114">
        <f>G12/$C$12*100</f>
        <v>1.8364928909952605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>
      <c r="A13" s="155" t="s">
        <v>28</v>
      </c>
      <c r="B13" s="153"/>
      <c r="C13" s="62">
        <v>140000</v>
      </c>
      <c r="D13" s="154">
        <f t="shared" si="0"/>
        <v>1.0230179028132993</v>
      </c>
      <c r="E13" s="62">
        <v>160000</v>
      </c>
      <c r="F13" s="112">
        <f t="shared" si="1"/>
        <v>1.1760382212421905</v>
      </c>
      <c r="G13" s="113">
        <f t="shared" si="2"/>
        <v>-20000</v>
      </c>
      <c r="H13" s="114">
        <f>G13/$C$13*100</f>
        <v>-14.285714285714285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>
      <c r="A14" s="156" t="s">
        <v>8</v>
      </c>
      <c r="B14" s="153"/>
      <c r="C14" s="62">
        <v>350000</v>
      </c>
      <c r="D14" s="154">
        <f t="shared" si="0"/>
        <v>2.5575447570332481</v>
      </c>
      <c r="E14" s="62">
        <v>350000</v>
      </c>
      <c r="F14" s="112">
        <f t="shared" si="1"/>
        <v>2.5725836089672915</v>
      </c>
      <c r="G14" s="113">
        <f t="shared" si="2"/>
        <v>0</v>
      </c>
      <c r="H14" s="114">
        <f>G14/$C$14*100</f>
        <v>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>
      <c r="A15" s="156"/>
      <c r="B15" s="153"/>
      <c r="C15" s="62">
        <v>0</v>
      </c>
      <c r="D15" s="154">
        <f t="shared" si="0"/>
        <v>0</v>
      </c>
      <c r="E15" s="62">
        <v>0</v>
      </c>
      <c r="F15" s="112">
        <f t="shared" si="1"/>
        <v>0</v>
      </c>
      <c r="G15" s="113">
        <f t="shared" si="2"/>
        <v>0</v>
      </c>
      <c r="H15" s="114" t="e">
        <f>G15/$C$15*100</f>
        <v>#DIV/0!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>
      <c r="A16" s="157" t="s">
        <v>9</v>
      </c>
      <c r="B16" s="158"/>
      <c r="C16" s="62">
        <v>1747200</v>
      </c>
      <c r="D16" s="154">
        <f t="shared" si="0"/>
        <v>12.767263427109974</v>
      </c>
      <c r="E16" s="62">
        <v>1790000</v>
      </c>
      <c r="F16" s="118">
        <f t="shared" si="1"/>
        <v>13.156927600147005</v>
      </c>
      <c r="G16" s="113">
        <f t="shared" si="2"/>
        <v>-42800</v>
      </c>
      <c r="H16" s="129">
        <f>G16/$C$16*100</f>
        <v>-2.4496336996336998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2">
      <c r="A17" s="130" t="s">
        <v>10</v>
      </c>
      <c r="B17" s="131"/>
      <c r="C17" s="122">
        <f>SUM(C11:C16)</f>
        <v>4914800</v>
      </c>
      <c r="D17" s="132">
        <f t="shared" si="0"/>
        <v>35.913774205334306</v>
      </c>
      <c r="E17" s="122">
        <f>SUM(E11:E16)</f>
        <v>4981800</v>
      </c>
      <c r="F17" s="124">
        <f t="shared" si="1"/>
        <v>36.61742006615215</v>
      </c>
      <c r="G17" s="125">
        <f t="shared" si="2"/>
        <v>-67000</v>
      </c>
      <c r="H17" s="133">
        <f>G17/C17*100</f>
        <v>-1.3632294294783103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2" ht="13.5" thickBot="1">
      <c r="A18" s="134" t="s">
        <v>11</v>
      </c>
      <c r="B18" s="135"/>
      <c r="C18" s="136">
        <f>C9-C17</f>
        <v>559200</v>
      </c>
      <c r="D18" s="137">
        <f t="shared" si="0"/>
        <v>4.0862257946656921</v>
      </c>
      <c r="E18" s="136">
        <f>E9-E17</f>
        <v>137600</v>
      </c>
      <c r="F18" s="138">
        <f t="shared" si="1"/>
        <v>1.0113928702682837</v>
      </c>
      <c r="G18" s="139">
        <f>E18-C18</f>
        <v>-421600</v>
      </c>
      <c r="H18" s="140">
        <f>G18/C18*100</f>
        <v>-75.393419170243206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2">
      <c r="A19" s="97" t="s">
        <v>12</v>
      </c>
      <c r="B19" s="98"/>
      <c r="C19" s="62">
        <v>76000</v>
      </c>
      <c r="D19" s="111">
        <f t="shared" si="0"/>
        <v>0.55535257581293385</v>
      </c>
      <c r="E19" s="62">
        <v>87500</v>
      </c>
      <c r="F19" s="112">
        <f t="shared" si="1"/>
        <v>0.64314590224182289</v>
      </c>
      <c r="G19" s="113">
        <f>E19-C19</f>
        <v>11500</v>
      </c>
      <c r="H19" s="114">
        <f>G19/C19*100</f>
        <v>15.131578947368421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2">
      <c r="A20" s="97" t="s">
        <v>13</v>
      </c>
      <c r="B20" s="98"/>
      <c r="C20" s="62">
        <v>207000</v>
      </c>
      <c r="D20" s="111">
        <f t="shared" si="0"/>
        <v>1.5126050420168067</v>
      </c>
      <c r="E20" s="62">
        <v>230000</v>
      </c>
      <c r="F20" s="112">
        <f t="shared" si="1"/>
        <v>1.6905549430356486</v>
      </c>
      <c r="G20" s="113">
        <f>C20-E20</f>
        <v>-23000</v>
      </c>
      <c r="H20" s="114">
        <f>G20/C20*100</f>
        <v>-11.111111111111111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2" ht="13.5" thickBot="1">
      <c r="A21" s="141" t="s">
        <v>17</v>
      </c>
      <c r="B21" s="142"/>
      <c r="C21" s="143">
        <f>C18+C19-C20</f>
        <v>428200</v>
      </c>
      <c r="D21" s="144">
        <f t="shared" si="0"/>
        <v>3.1289733284618197</v>
      </c>
      <c r="E21" s="143">
        <f>E18+E19-E20</f>
        <v>-4900</v>
      </c>
      <c r="F21" s="138">
        <f t="shared" si="1"/>
        <v>-3.6016170525542082E-2</v>
      </c>
      <c r="G21" s="139">
        <f>E21-C21</f>
        <v>-433100</v>
      </c>
      <c r="H21" s="145">
        <f>G21/C21*100</f>
        <v>-101.14432508173749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>
      <c r="A23" s="69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>
      <c r="A24" s="70"/>
      <c r="B24" s="70"/>
      <c r="C24" s="70"/>
      <c r="D24" s="70"/>
      <c r="E24" s="70"/>
      <c r="F24" s="70"/>
      <c r="G24" s="70"/>
      <c r="H24" s="70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>
      <c r="A25" s="70"/>
      <c r="B25" s="70"/>
      <c r="C25" s="70"/>
      <c r="D25" s="70"/>
      <c r="E25" s="70"/>
      <c r="F25" s="70"/>
      <c r="G25" s="70"/>
      <c r="H25" s="70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>
      <c r="A26" s="70"/>
      <c r="B26" s="70"/>
      <c r="C26" s="70"/>
      <c r="D26" s="70"/>
      <c r="E26" s="70"/>
      <c r="F26" s="70"/>
      <c r="G26" s="70"/>
      <c r="H26" s="70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>
      <c r="A27" s="70"/>
      <c r="B27" s="70"/>
      <c r="C27" s="70"/>
      <c r="D27" s="70"/>
      <c r="E27" s="70"/>
      <c r="F27" s="70"/>
      <c r="G27" s="70"/>
      <c r="H27" s="70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>
      <c r="A28" s="70"/>
      <c r="B28" s="70"/>
      <c r="C28" s="70"/>
      <c r="D28" s="70"/>
      <c r="E28" s="70"/>
      <c r="F28" s="70"/>
      <c r="G28" s="70"/>
      <c r="H28" s="70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>
      <c r="A29" s="70"/>
      <c r="B29" s="70"/>
      <c r="C29" s="70"/>
      <c r="D29" s="70"/>
      <c r="E29" s="70"/>
      <c r="F29" s="70"/>
      <c r="G29" s="70"/>
      <c r="H29" s="70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>
      <c r="A30" s="70"/>
      <c r="B30" s="70"/>
      <c r="C30" s="70"/>
      <c r="D30" s="70"/>
      <c r="E30" s="70"/>
      <c r="F30" s="70"/>
      <c r="G30" s="70"/>
      <c r="H30" s="70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>
      <c r="A31" s="70"/>
      <c r="B31" s="70"/>
      <c r="C31" s="70"/>
      <c r="D31" s="70"/>
      <c r="E31" s="70"/>
      <c r="F31" s="70"/>
      <c r="G31" s="70"/>
      <c r="H31" s="70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>
      <c r="A32" s="70"/>
      <c r="B32" s="70"/>
      <c r="C32" s="70"/>
      <c r="D32" s="70"/>
      <c r="E32" s="70"/>
      <c r="F32" s="70"/>
      <c r="G32" s="70"/>
      <c r="H32" s="70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>
      <c r="A33" s="70"/>
      <c r="B33" s="70"/>
      <c r="C33" s="70"/>
      <c r="D33" s="70"/>
      <c r="E33" s="70"/>
      <c r="F33" s="70"/>
      <c r="G33" s="70"/>
      <c r="H33" s="70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>
      <c r="A34" s="70"/>
      <c r="B34" s="70"/>
      <c r="C34" s="70"/>
      <c r="D34" s="70"/>
      <c r="E34" s="70"/>
      <c r="F34" s="70"/>
      <c r="G34" s="70"/>
      <c r="H34" s="7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>
      <c r="A35" s="70"/>
      <c r="B35" s="70"/>
      <c r="C35" s="70"/>
      <c r="D35" s="70"/>
      <c r="E35" s="70"/>
      <c r="F35" s="70"/>
      <c r="G35" s="70"/>
      <c r="H35" s="70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>
      <c r="A36" s="70"/>
      <c r="B36" s="70"/>
      <c r="C36" s="70"/>
      <c r="D36" s="70"/>
      <c r="E36" s="70"/>
      <c r="F36" s="70"/>
      <c r="G36" s="70"/>
      <c r="H36" s="70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>
      <c r="A37" s="70"/>
      <c r="B37" s="70"/>
      <c r="C37" s="70"/>
      <c r="D37" s="70"/>
      <c r="E37" s="70"/>
      <c r="F37" s="70"/>
      <c r="G37" s="70"/>
      <c r="H37" s="70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>
      <c r="A38" s="70"/>
      <c r="B38" s="70"/>
      <c r="C38" s="70"/>
      <c r="D38" s="70"/>
      <c r="E38" s="70"/>
      <c r="F38" s="70"/>
      <c r="G38" s="70"/>
      <c r="H38" s="70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>
      <c r="A39" s="70"/>
      <c r="B39" s="70"/>
      <c r="C39" s="70"/>
      <c r="D39" s="70"/>
      <c r="E39" s="70"/>
      <c r="F39" s="70"/>
      <c r="G39" s="70"/>
      <c r="H39" s="7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>
      <c r="A40" s="70"/>
      <c r="B40" s="70"/>
      <c r="C40" s="70"/>
      <c r="D40" s="70"/>
      <c r="E40" s="70"/>
      <c r="F40" s="70"/>
      <c r="G40" s="70"/>
      <c r="H40" s="70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2">
      <c r="A41" s="70"/>
      <c r="B41" s="70"/>
      <c r="C41" s="70"/>
      <c r="D41" s="70"/>
      <c r="E41" s="70"/>
      <c r="F41" s="70"/>
      <c r="G41" s="70"/>
      <c r="H41" s="70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2">
      <c r="A42" s="70"/>
      <c r="B42" s="70"/>
      <c r="C42" s="70"/>
      <c r="D42" s="70"/>
      <c r="E42" s="70"/>
      <c r="F42" s="70"/>
      <c r="G42" s="70"/>
      <c r="H42" s="7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2">
      <c r="A43" s="70"/>
      <c r="B43" s="70"/>
      <c r="C43" s="70"/>
      <c r="D43" s="70"/>
      <c r="E43" s="70"/>
      <c r="F43" s="70"/>
      <c r="G43" s="70"/>
      <c r="H43" s="7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2">
      <c r="A44" s="70"/>
      <c r="B44" s="70"/>
      <c r="C44" s="70"/>
      <c r="D44" s="70"/>
      <c r="E44" s="70"/>
      <c r="F44" s="70"/>
      <c r="G44" s="70"/>
      <c r="H44" s="7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2">
      <c r="A45" s="70"/>
      <c r="B45" s="70"/>
      <c r="C45" s="70"/>
      <c r="D45" s="70"/>
      <c r="E45" s="70"/>
      <c r="F45" s="70"/>
      <c r="G45" s="70"/>
      <c r="H45" s="70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2">
      <c r="A46" s="70"/>
      <c r="B46" s="70"/>
      <c r="C46" s="70"/>
      <c r="D46" s="70"/>
      <c r="E46" s="70"/>
      <c r="F46" s="70"/>
      <c r="G46" s="70"/>
      <c r="H46" s="70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2">
      <c r="A47" s="70"/>
      <c r="B47" s="70"/>
      <c r="C47" s="70"/>
      <c r="D47" s="70"/>
      <c r="E47" s="70"/>
      <c r="F47" s="70"/>
      <c r="G47" s="70"/>
      <c r="H47" s="70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2">
      <c r="A48" s="70"/>
      <c r="B48" s="70"/>
      <c r="C48" s="70"/>
      <c r="D48" s="70"/>
      <c r="E48" s="70"/>
      <c r="F48" s="70"/>
      <c r="G48" s="70"/>
      <c r="H48" s="70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>
      <c r="A49" s="70"/>
      <c r="B49" s="70"/>
      <c r="C49" s="70"/>
      <c r="D49" s="70"/>
      <c r="E49" s="70"/>
      <c r="F49" s="70"/>
      <c r="G49" s="70"/>
      <c r="H49" s="70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>
      <c r="A50" s="70"/>
      <c r="B50" s="70"/>
      <c r="C50" s="70"/>
      <c r="D50" s="70"/>
      <c r="E50" s="70"/>
      <c r="F50" s="70"/>
      <c r="G50" s="70"/>
      <c r="H50" s="7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>
      <c r="A51" s="70"/>
      <c r="B51" s="70"/>
      <c r="C51" s="70"/>
      <c r="D51" s="70"/>
      <c r="E51" s="70"/>
      <c r="F51" s="70"/>
      <c r="G51" s="70"/>
      <c r="H51" s="7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>
      <c r="A52" s="70"/>
      <c r="B52" s="70"/>
      <c r="C52" s="70"/>
      <c r="D52" s="70"/>
      <c r="E52" s="70"/>
      <c r="F52" s="70"/>
      <c r="G52" s="70"/>
      <c r="H52" s="7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>
      <c r="A53" s="70"/>
      <c r="B53" s="70"/>
      <c r="C53" s="70"/>
      <c r="D53" s="70"/>
      <c r="E53" s="70"/>
      <c r="F53" s="70"/>
      <c r="G53" s="70"/>
      <c r="H53" s="7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>
      <c r="A54" s="70"/>
      <c r="B54" s="70"/>
      <c r="C54" s="70"/>
      <c r="D54" s="70"/>
      <c r="E54" s="70"/>
      <c r="F54" s="70"/>
      <c r="G54" s="70"/>
      <c r="H54" s="70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1:22">
      <c r="A55" s="70"/>
      <c r="B55" s="70"/>
      <c r="C55" s="70"/>
      <c r="D55" s="70"/>
      <c r="E55" s="70"/>
      <c r="F55" s="70"/>
      <c r="G55" s="70"/>
      <c r="H55" s="70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1:22">
      <c r="A56" s="70"/>
      <c r="B56" s="70"/>
      <c r="C56" s="70"/>
      <c r="D56" s="70"/>
      <c r="E56" s="70"/>
      <c r="F56" s="70"/>
      <c r="G56" s="70"/>
      <c r="H56" s="70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>
      <c r="A57" s="70"/>
      <c r="B57" s="70"/>
      <c r="C57" s="70"/>
      <c r="D57" s="70"/>
      <c r="E57" s="70"/>
      <c r="F57" s="70"/>
      <c r="G57" s="70"/>
      <c r="H57" s="70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>
      <c r="A58" s="70"/>
      <c r="B58" s="70"/>
      <c r="C58" s="70"/>
      <c r="D58" s="70"/>
      <c r="E58" s="70"/>
      <c r="F58" s="70"/>
      <c r="G58" s="70"/>
      <c r="H58" s="70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>
      <c r="A59" s="70"/>
      <c r="B59" s="70"/>
      <c r="C59" s="70"/>
      <c r="D59" s="70"/>
      <c r="E59" s="70"/>
      <c r="F59" s="70"/>
      <c r="G59" s="70"/>
      <c r="H59" s="70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>
      <c r="A60" s="70"/>
      <c r="B60" s="70"/>
      <c r="C60" s="70"/>
      <c r="D60" s="70"/>
      <c r="E60" s="70"/>
      <c r="F60" s="70"/>
      <c r="G60" s="70"/>
      <c r="H60" s="7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2">
      <c r="A61" s="70"/>
      <c r="B61" s="70"/>
      <c r="C61" s="70"/>
      <c r="D61" s="70"/>
      <c r="E61" s="70"/>
      <c r="F61" s="70"/>
      <c r="G61" s="70"/>
      <c r="H61" s="70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1:22">
      <c r="A62" s="70"/>
      <c r="B62" s="70"/>
      <c r="C62" s="70"/>
      <c r="D62" s="70"/>
      <c r="E62" s="70"/>
      <c r="F62" s="70"/>
      <c r="G62" s="70"/>
      <c r="H62" s="7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1:22">
      <c r="A63" s="70"/>
      <c r="B63" s="70"/>
      <c r="C63" s="70"/>
      <c r="D63" s="70"/>
      <c r="E63" s="70"/>
      <c r="F63" s="70"/>
      <c r="G63" s="70"/>
      <c r="H63" s="70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spans="1:22">
      <c r="A64" s="70"/>
      <c r="B64" s="70"/>
      <c r="C64" s="70"/>
      <c r="D64" s="70"/>
      <c r="E64" s="70"/>
      <c r="F64" s="70"/>
      <c r="G64" s="70"/>
      <c r="H64" s="70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</row>
    <row r="65" spans="1:22">
      <c r="A65" s="70"/>
      <c r="B65" s="70"/>
      <c r="C65" s="70"/>
      <c r="D65" s="70"/>
      <c r="E65" s="70"/>
      <c r="F65" s="70"/>
      <c r="G65" s="70"/>
      <c r="H65" s="70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</row>
    <row r="66" spans="1:22">
      <c r="A66" s="70"/>
      <c r="B66" s="70"/>
      <c r="C66" s="70"/>
      <c r="D66" s="70"/>
      <c r="E66" s="70"/>
      <c r="F66" s="70"/>
      <c r="G66" s="70"/>
      <c r="H66" s="70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</row>
    <row r="67" spans="1:22">
      <c r="A67" s="70"/>
      <c r="B67" s="70"/>
      <c r="C67" s="70"/>
      <c r="D67" s="70"/>
      <c r="E67" s="70"/>
      <c r="F67" s="70"/>
      <c r="G67" s="70"/>
      <c r="H67" s="70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</row>
    <row r="68" spans="1:22">
      <c r="A68" s="70"/>
      <c r="B68" s="70"/>
      <c r="C68" s="70"/>
      <c r="D68" s="70"/>
      <c r="E68" s="70"/>
      <c r="F68" s="70"/>
      <c r="G68" s="70"/>
      <c r="H68" s="70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spans="1:2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</row>
  </sheetData>
  <sheetProtection sheet="1" objects="1" scenarios="1"/>
  <phoneticPr fontId="0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1" sqref="F41"/>
    </sheetView>
  </sheetViews>
  <sheetFormatPr baseColWidth="10" defaultColWidth="8.85546875" defaultRowHeight="12.75"/>
  <sheetData/>
  <phoneticPr fontId="0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Budsjettkontroll</vt:lpstr>
      <vt:lpstr>Budsjettkontroll - bruttofortj.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Budsjettmodell -res</dc:title>
  <dc:creator>Johan T. Dale</dc:creator>
  <cp:lastModifiedBy>Karen Marie </cp:lastModifiedBy>
  <cp:lastPrinted>2008-09-05T16:50:16Z</cp:lastPrinted>
  <dcterms:created xsi:type="dcterms:W3CDTF">2001-08-20T12:39:34Z</dcterms:created>
  <dcterms:modified xsi:type="dcterms:W3CDTF">2011-09-17T18:28:13Z</dcterms:modified>
</cp:coreProperties>
</file>