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 codeName="{7A2D7E96-6E34-419A-AE5F-296B3A7E7977}"/>
  <workbookPr showInkAnnotation="0" codeName="ThisWorkbook" autoCompressPictures="0"/>
  <bookViews>
    <workbookView xWindow="0" yWindow="0" windowWidth="28800" windowHeight="16340"/>
  </bookViews>
  <sheets>
    <sheet name="Produktvalg med en knapp faktor" sheetId="1" r:id="rId1"/>
  </sheets>
  <definedNames>
    <definedName name="_xlnm._FilterDatabase" localSheetId="0" hidden="1">'Produktvalg med en knapp faktor'!#REF!</definedName>
    <definedName name="bestkost">'Produktvalg med en knapp faktor'!#REF!</definedName>
    <definedName name="innkj">'Produktvalg med en knapp faktor'!#REF!</definedName>
    <definedName name="innpris">'Produktvalg med en knapp faktor'!#REF!</definedName>
    <definedName name="kostnad">'Produktvalg med en knapp faktor'!#REF!</definedName>
    <definedName name="lagerkost">'Produktvalg med en knapp faktor'!#REF!</definedName>
    <definedName name="mengde">'Produktvalg med en knapp faktor'!#REF!</definedName>
    <definedName name="minlager">'Produktvalg med en knapp faktor'!#REF!</definedName>
    <definedName name="_xlnm.Recorder">#REF!</definedName>
    <definedName name="slett">#REF!</definedName>
    <definedName name="tilbake">#REF!</definedName>
    <definedName name="_xlnm.Print_Area" localSheetId="0">'Produktvalg med en knapp faktor'!$A$49:$D$79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F30" i="1"/>
  <c r="B5" i="1"/>
  <c r="E76" i="1"/>
  <c r="E77" i="1"/>
  <c r="E78" i="1"/>
  <c r="A49" i="1"/>
  <c r="A51" i="1"/>
  <c r="A53" i="1"/>
  <c r="B53" i="1"/>
  <c r="A54" i="1"/>
  <c r="B54" i="1"/>
  <c r="A55" i="1"/>
  <c r="B55" i="1"/>
  <c r="C55" i="1"/>
  <c r="D55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12" i="1"/>
  <c r="B61" i="1"/>
  <c r="C12" i="1"/>
  <c r="C61" i="1"/>
  <c r="D12" i="1"/>
  <c r="D61" i="1"/>
  <c r="A62" i="1"/>
  <c r="B13" i="1"/>
  <c r="B62" i="1"/>
  <c r="C13" i="1"/>
  <c r="C62" i="1"/>
  <c r="D13" i="1"/>
  <c r="D62" i="1"/>
  <c r="A14" i="1"/>
  <c r="A63" i="1"/>
  <c r="B63" i="1"/>
  <c r="C63" i="1"/>
  <c r="D63" i="1"/>
  <c r="A15" i="1"/>
  <c r="A64" i="1"/>
  <c r="B15" i="1"/>
  <c r="B64" i="1"/>
  <c r="C15" i="1"/>
  <c r="C64" i="1"/>
  <c r="D15" i="1"/>
  <c r="D64" i="1"/>
  <c r="A65" i="1"/>
  <c r="B16" i="1"/>
  <c r="B65" i="1"/>
  <c r="C16" i="1"/>
  <c r="C65" i="1"/>
  <c r="D16" i="1"/>
  <c r="D65" i="1"/>
  <c r="A66" i="1"/>
  <c r="B66" i="1"/>
  <c r="C66" i="1"/>
  <c r="D66" i="1"/>
  <c r="A67" i="1"/>
  <c r="B18" i="1"/>
  <c r="B67" i="1"/>
  <c r="C18" i="1"/>
  <c r="C67" i="1"/>
  <c r="D18" i="1"/>
  <c r="D67" i="1"/>
  <c r="A68" i="1"/>
  <c r="B68" i="1"/>
  <c r="C68" i="1"/>
  <c r="D68" i="1"/>
  <c r="A20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E16" i="1"/>
  <c r="N15" i="1"/>
  <c r="M15" i="1"/>
  <c r="L15" i="1"/>
  <c r="L17" i="1"/>
  <c r="M17" i="1"/>
  <c r="N17" i="1"/>
  <c r="F27" i="1"/>
  <c r="F28" i="1"/>
  <c r="F29" i="1"/>
  <c r="A56" i="1"/>
  <c r="B56" i="1"/>
  <c r="C56" i="1"/>
  <c r="D56" i="1"/>
  <c r="E20" i="1"/>
  <c r="E19" i="1"/>
</calcChain>
</file>

<file path=xl/comments1.xml><?xml version="1.0" encoding="utf-8"?>
<comments xmlns="http://schemas.openxmlformats.org/spreadsheetml/2006/main">
  <authors>
    <author>Johs Totland</author>
  </authors>
  <commentList>
    <comment ref="B4" authorId="0">
      <text>
        <r>
          <rPr>
            <sz val="9"/>
            <color indexed="81"/>
            <rFont val="Arial"/>
            <family val="2"/>
          </rPr>
          <t>For eksempel Arbeidskraft</t>
        </r>
      </text>
    </comment>
    <comment ref="B5" authorId="0">
      <text>
        <r>
          <rPr>
            <sz val="9"/>
            <color indexed="81"/>
            <rFont val="Arial"/>
            <family val="2"/>
          </rPr>
          <t>Her registrerer du total kapasitet i timer, stk eller lignende dersom dette er oppgitt</t>
        </r>
      </text>
    </comment>
  </commentList>
</comments>
</file>

<file path=xl/sharedStrings.xml><?xml version="1.0" encoding="utf-8"?>
<sst xmlns="http://schemas.openxmlformats.org/spreadsheetml/2006/main" count="24" uniqueCount="23">
  <si>
    <t>Produktvalg med en knapp faktor</t>
  </si>
  <si>
    <t>Navn:/oppgavenummer:</t>
  </si>
  <si>
    <t>Hva er betegnelsen (navnet) på den knappe faktoren:</t>
  </si>
  <si>
    <t>Produktbetegnelse (navn)</t>
  </si>
  <si>
    <t>Hjelpetabell graf</t>
  </si>
  <si>
    <t>Dekningsbidrag per enhet</t>
  </si>
  <si>
    <t>Produkt</t>
  </si>
  <si>
    <t>Salg i enheter i dag:</t>
  </si>
  <si>
    <t>Hjelpetabell rangering og sum</t>
  </si>
  <si>
    <t>Rangering</t>
  </si>
  <si>
    <t>Fordeling av produksjon ved en knapp faktor og begrensninger i salg/produksjon</t>
  </si>
  <si>
    <t>Registrer total kapasitet:</t>
  </si>
  <si>
    <t>Tidsforbruk</t>
  </si>
  <si>
    <t>Antall enh.</t>
  </si>
  <si>
    <t>Totalt antall timer</t>
  </si>
  <si>
    <t>Restkapasitet</t>
  </si>
  <si>
    <t>Salgspris ekskl. mva:</t>
  </si>
  <si>
    <t>Direkte lønn:</t>
  </si>
  <si>
    <t>Indirekte variable kostnader:</t>
  </si>
  <si>
    <t>Sum variable kostnader:</t>
  </si>
  <si>
    <t>Direkte material (råvarer o.l):</t>
  </si>
  <si>
    <t>Totalt DB</t>
  </si>
  <si>
    <t xml:space="preserve">Bruk zoom for å tilpasse visning av regnearket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</si>
</sst>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General_)"/>
    <numFmt numFmtId="165" formatCode="General_);;"/>
    <numFmt numFmtId="166" formatCode="0;;"/>
    <numFmt numFmtId="167" formatCode="#,##0.00;[Red]\-#,##0.00;;"/>
    <numFmt numFmtId="168" formatCode="#,##0;[Red]\-#,##0;;"/>
    <numFmt numFmtId="169" formatCode="#,##0_ ;[Red]\-#,##0\ "/>
  </numFmts>
  <fonts count="2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color rgb="FF0000FF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9"/>
      <color indexed="81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164" fontId="3" fillId="0" borderId="0" xfId="0" quotePrefix="1" applyNumberFormat="1" applyFont="1" applyFill="1" applyBorder="1" applyAlignment="1" applyProtection="1">
      <alignment horizontal="left"/>
    </xf>
    <xf numFmtId="3" fontId="4" fillId="0" borderId="0" xfId="0" applyNumberFormat="1" applyFont="1" applyFill="1" applyBorder="1" applyProtection="1"/>
    <xf numFmtId="0" fontId="1" fillId="0" borderId="0" xfId="0" applyFont="1" applyFill="1" applyBorder="1" applyProtection="1"/>
    <xf numFmtId="0" fontId="3" fillId="0" borderId="0" xfId="0" applyFont="1" applyFill="1" applyBorder="1" applyProtection="1"/>
    <xf numFmtId="164" fontId="5" fillId="2" borderId="1" xfId="0" quotePrefix="1" applyNumberFormat="1" applyFont="1" applyFill="1" applyBorder="1" applyAlignment="1" applyProtection="1">
      <alignment horizontal="left"/>
    </xf>
    <xf numFmtId="167" fontId="7" fillId="2" borderId="2" xfId="0" applyNumberFormat="1" applyFont="1" applyFill="1" applyBorder="1" applyAlignment="1" applyProtection="1"/>
    <xf numFmtId="0" fontId="1" fillId="3" borderId="0" xfId="0" applyFont="1" applyFill="1" applyProtection="1"/>
    <xf numFmtId="0" fontId="3" fillId="3" borderId="0" xfId="0" applyFont="1" applyFill="1" applyProtection="1"/>
    <xf numFmtId="0" fontId="3" fillId="0" borderId="0" xfId="0" applyFont="1" applyBorder="1" applyProtection="1"/>
    <xf numFmtId="3" fontId="3" fillId="0" borderId="0" xfId="0" applyNumberFormat="1" applyFont="1" applyBorder="1" applyProtection="1"/>
    <xf numFmtId="0" fontId="2" fillId="0" borderId="0" xfId="0" quotePrefix="1" applyFont="1" applyFill="1" applyBorder="1" applyAlignment="1" applyProtection="1">
      <alignment horizontal="centerContinuous"/>
    </xf>
    <xf numFmtId="164" fontId="8" fillId="0" borderId="0" xfId="0" quotePrefix="1" applyNumberFormat="1" applyFont="1" applyFill="1" applyBorder="1" applyAlignment="1" applyProtection="1">
      <alignment horizontal="left"/>
    </xf>
    <xf numFmtId="166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 applyProtection="1">
      <alignment horizontal="centerContinuous"/>
    </xf>
    <xf numFmtId="164" fontId="3" fillId="2" borderId="0" xfId="0" quotePrefix="1" applyNumberFormat="1" applyFont="1" applyFill="1" applyBorder="1" applyAlignment="1" applyProtection="1">
      <alignment horizontal="left"/>
    </xf>
    <xf numFmtId="3" fontId="4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3" fillId="2" borderId="0" xfId="0" applyFont="1" applyFill="1" applyBorder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2" fillId="2" borderId="0" xfId="0" quotePrefix="1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centerContinuous"/>
    </xf>
    <xf numFmtId="0" fontId="12" fillId="2" borderId="0" xfId="0" applyFont="1" applyFill="1" applyBorder="1" applyAlignment="1" applyProtection="1">
      <alignment horizontal="centerContinuous"/>
    </xf>
    <xf numFmtId="0" fontId="13" fillId="2" borderId="0" xfId="0" quotePrefix="1" applyFont="1" applyFill="1" applyBorder="1" applyAlignment="1" applyProtection="1">
      <alignment horizontal="centerContinuous"/>
    </xf>
    <xf numFmtId="0" fontId="14" fillId="2" borderId="0" xfId="0" applyFont="1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left"/>
    </xf>
    <xf numFmtId="2" fontId="4" fillId="2" borderId="0" xfId="0" applyNumberFormat="1" applyFont="1" applyFill="1" applyBorder="1" applyAlignment="1" applyProtection="1"/>
    <xf numFmtId="0" fontId="3" fillId="2" borderId="9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right"/>
    </xf>
    <xf numFmtId="164" fontId="3" fillId="2" borderId="5" xfId="0" quotePrefix="1" applyNumberFormat="1" applyFont="1" applyFill="1" applyBorder="1" applyAlignment="1" applyProtection="1">
      <alignment horizontal="right"/>
    </xf>
    <xf numFmtId="164" fontId="3" fillId="2" borderId="6" xfId="0" quotePrefix="1" applyNumberFormat="1" applyFont="1" applyFill="1" applyBorder="1" applyAlignment="1" applyProtection="1">
      <alignment horizontal="right"/>
    </xf>
    <xf numFmtId="164" fontId="3" fillId="2" borderId="8" xfId="0" quotePrefix="1" applyNumberFormat="1" applyFont="1" applyFill="1" applyBorder="1" applyAlignment="1" applyProtection="1">
      <alignment horizontal="right"/>
    </xf>
    <xf numFmtId="0" fontId="3" fillId="2" borderId="10" xfId="0" applyFont="1" applyFill="1" applyBorder="1" applyAlignment="1" applyProtection="1">
      <alignment horizontal="right"/>
    </xf>
    <xf numFmtId="164" fontId="6" fillId="5" borderId="3" xfId="0" applyNumberFormat="1" applyFont="1" applyFill="1" applyBorder="1" applyAlignment="1" applyProtection="1">
      <alignment horizontal="center"/>
      <protection locked="0"/>
    </xf>
    <xf numFmtId="167" fontId="4" fillId="5" borderId="2" xfId="0" applyNumberFormat="1" applyFont="1" applyFill="1" applyBorder="1" applyAlignment="1" applyProtection="1">
      <protection locked="0"/>
    </xf>
    <xf numFmtId="167" fontId="4" fillId="5" borderId="7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 applyProtection="1">
      <alignment horizontal="left"/>
      <protection locked="0"/>
    </xf>
    <xf numFmtId="3" fontId="4" fillId="5" borderId="5" xfId="0" applyNumberFormat="1" applyFont="1" applyFill="1" applyBorder="1" applyAlignment="1" applyProtection="1">
      <alignment horizontal="left"/>
      <protection locked="0"/>
    </xf>
    <xf numFmtId="0" fontId="1" fillId="6" borderId="0" xfId="0" applyFont="1" applyFill="1" applyProtection="1"/>
    <xf numFmtId="0" fontId="3" fillId="6" borderId="0" xfId="0" applyFont="1" applyFill="1" applyProtection="1"/>
    <xf numFmtId="3" fontId="19" fillId="0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 applyProtection="1">
      <alignment horizontal="right"/>
      <protection locked="0"/>
    </xf>
    <xf numFmtId="0" fontId="19" fillId="0" borderId="1" xfId="0" applyFont="1" applyFill="1" applyBorder="1" applyAlignment="1" applyProtection="1">
      <alignment horizontal="center"/>
      <protection locked="0"/>
    </xf>
    <xf numFmtId="0" fontId="16" fillId="6" borderId="0" xfId="0" quotePrefix="1" applyFont="1" applyFill="1" applyAlignment="1" applyProtection="1">
      <alignment horizontal="left"/>
    </xf>
    <xf numFmtId="0" fontId="18" fillId="6" borderId="0" xfId="0" quotePrefix="1" applyFont="1" applyFill="1" applyAlignment="1" applyProtection="1">
      <alignment horizontal="right"/>
    </xf>
    <xf numFmtId="0" fontId="16" fillId="6" borderId="1" xfId="0" applyFont="1" applyFill="1" applyBorder="1" applyAlignment="1" applyProtection="1">
      <alignment horizontal="right" wrapText="1"/>
    </xf>
    <xf numFmtId="0" fontId="16" fillId="6" borderId="1" xfId="0" applyFont="1" applyFill="1" applyBorder="1" applyAlignment="1" applyProtection="1">
      <alignment horizontal="center" wrapText="1"/>
    </xf>
    <xf numFmtId="0" fontId="16" fillId="6" borderId="1" xfId="0" quotePrefix="1" applyFont="1" applyFill="1" applyBorder="1" applyAlignment="1" applyProtection="1">
      <alignment horizontal="center" wrapText="1"/>
    </xf>
    <xf numFmtId="0" fontId="3" fillId="6" borderId="1" xfId="0" applyFont="1" applyFill="1" applyBorder="1" applyAlignment="1" applyProtection="1">
      <alignment horizontal="center"/>
    </xf>
    <xf numFmtId="169" fontId="3" fillId="6" borderId="1" xfId="0" applyNumberFormat="1" applyFont="1" applyFill="1" applyBorder="1" applyProtection="1"/>
    <xf numFmtId="167" fontId="4" fillId="5" borderId="1" xfId="0" applyNumberFormat="1" applyFont="1" applyFill="1" applyBorder="1" applyAlignment="1" applyProtection="1">
      <protection locked="0"/>
    </xf>
    <xf numFmtId="167" fontId="4" fillId="5" borderId="3" xfId="0" applyNumberFormat="1" applyFont="1" applyFill="1" applyBorder="1" applyAlignment="1" applyProtection="1">
      <protection locked="0"/>
    </xf>
    <xf numFmtId="38" fontId="10" fillId="4" borderId="1" xfId="0" quotePrefix="1" applyNumberFormat="1" applyFont="1" applyFill="1" applyBorder="1" applyAlignment="1" applyProtection="1">
      <alignment horizontal="right"/>
    </xf>
    <xf numFmtId="167" fontId="7" fillId="2" borderId="1" xfId="0" applyNumberFormat="1" applyFont="1" applyFill="1" applyBorder="1" applyAlignment="1" applyProtection="1"/>
    <xf numFmtId="165" fontId="9" fillId="2" borderId="1" xfId="0" applyNumberFormat="1" applyFont="1" applyFill="1" applyBorder="1" applyAlignment="1" applyProtection="1">
      <alignment horizontal="center"/>
    </xf>
    <xf numFmtId="168" fontId="4" fillId="5" borderId="1" xfId="0" applyNumberFormat="1" applyFont="1" applyFill="1" applyBorder="1" applyAlignment="1" applyProtection="1">
      <protection locked="0"/>
    </xf>
    <xf numFmtId="0" fontId="1" fillId="0" borderId="0" xfId="0" applyFont="1" applyBorder="1" applyProtection="1"/>
    <xf numFmtId="0" fontId="3" fillId="0" borderId="0" xfId="0" quotePrefix="1" applyFont="1" applyBorder="1" applyAlignment="1" applyProtection="1">
      <alignment horizontal="left"/>
    </xf>
    <xf numFmtId="167" fontId="4" fillId="6" borderId="2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>
      <alignment horizontal="center"/>
    </xf>
    <xf numFmtId="0" fontId="23" fillId="2" borderId="0" xfId="0" applyNumberFormat="1" applyFont="1" applyFill="1" applyBorder="1" applyAlignment="1" applyProtection="1">
      <alignment horizontal="left"/>
    </xf>
    <xf numFmtId="0" fontId="0" fillId="0" borderId="0" xfId="0" applyBorder="1"/>
    <xf numFmtId="0" fontId="2" fillId="0" borderId="0" xfId="0" quotePrefix="1" applyFont="1" applyFill="1" applyBorder="1" applyAlignment="1" applyProtection="1">
      <alignment horizontal="left"/>
    </xf>
    <xf numFmtId="164" fontId="5" fillId="0" borderId="0" xfId="0" quotePrefix="1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164" fontId="3" fillId="0" borderId="0" xfId="0" quotePrefix="1" applyNumberFormat="1" applyFont="1" applyFill="1" applyBorder="1" applyAlignment="1" applyProtection="1">
      <alignment horizontal="right"/>
    </xf>
    <xf numFmtId="164" fontId="5" fillId="0" borderId="0" xfId="0" quotePrefix="1" applyNumberFormat="1" applyFont="1" applyFill="1" applyBorder="1" applyAlignment="1" applyProtection="1">
      <alignment horizontal="right"/>
    </xf>
    <xf numFmtId="164" fontId="5" fillId="0" borderId="1" xfId="0" quotePrefix="1" applyNumberFormat="1" applyFont="1" applyFill="1" applyBorder="1" applyAlignment="1" applyProtection="1">
      <alignment horizontal="right"/>
    </xf>
    <xf numFmtId="164" fontId="6" fillId="0" borderId="1" xfId="0" applyNumberFormat="1" applyFont="1" applyFill="1" applyBorder="1" applyAlignment="1" applyProtection="1">
      <alignment horizontal="center"/>
    </xf>
    <xf numFmtId="164" fontId="6" fillId="0" borderId="10" xfId="0" applyNumberFormat="1" applyFont="1" applyFill="1" applyBorder="1" applyAlignment="1" applyProtection="1">
      <alignment horizontal="center"/>
    </xf>
    <xf numFmtId="0" fontId="1" fillId="0" borderId="10" xfId="0" applyFont="1" applyBorder="1" applyProtection="1"/>
    <xf numFmtId="164" fontId="3" fillId="0" borderId="1" xfId="0" quotePrefix="1" applyNumberFormat="1" applyFont="1" applyFill="1" applyBorder="1" applyAlignment="1" applyProtection="1">
      <alignment horizontal="right"/>
    </xf>
    <xf numFmtId="164" fontId="24" fillId="0" borderId="1" xfId="0" applyNumberFormat="1" applyFont="1" applyFill="1" applyBorder="1" applyAlignment="1" applyProtection="1">
      <alignment horizontal="center"/>
    </xf>
    <xf numFmtId="164" fontId="0" fillId="0" borderId="1" xfId="0" applyNumberFormat="1" applyFont="1" applyFill="1" applyBorder="1" applyAlignment="1" applyProtection="1">
      <alignment horizontal="center"/>
    </xf>
    <xf numFmtId="164" fontId="0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right"/>
    </xf>
    <xf numFmtId="164" fontId="5" fillId="2" borderId="5" xfId="0" quotePrefix="1" applyNumberFormat="1" applyFont="1" applyFill="1" applyBorder="1" applyAlignment="1" applyProtection="1">
      <alignment horizontal="right"/>
    </xf>
    <xf numFmtId="164" fontId="5" fillId="2" borderId="5" xfId="0" quotePrefix="1" applyNumberFormat="1" applyFont="1" applyFill="1" applyBorder="1" applyAlignment="1" applyProtection="1">
      <alignment horizontal="right" indent="1"/>
    </xf>
    <xf numFmtId="164" fontId="5" fillId="2" borderId="0" xfId="0" applyNumberFormat="1" applyFont="1" applyFill="1" applyBorder="1" applyAlignment="1" applyProtection="1">
      <alignment horizontal="right"/>
    </xf>
    <xf numFmtId="164" fontId="3" fillId="2" borderId="1" xfId="0" quotePrefix="1" applyNumberFormat="1" applyFont="1" applyFill="1" applyBorder="1" applyAlignment="1" applyProtection="1">
      <alignment horizontal="right"/>
    </xf>
    <xf numFmtId="169" fontId="17" fillId="6" borderId="10" xfId="0" applyNumberFormat="1" applyFont="1" applyFill="1" applyBorder="1" applyAlignment="1" applyProtection="1">
      <alignment horizontal="left"/>
    </xf>
    <xf numFmtId="169" fontId="17" fillId="6" borderId="0" xfId="0" applyNumberFormat="1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26" fillId="3" borderId="0" xfId="0" applyFont="1" applyFill="1" applyAlignment="1" applyProtection="1">
      <alignment vertical="top"/>
    </xf>
    <xf numFmtId="0" fontId="16" fillId="6" borderId="10" xfId="0" applyFont="1" applyFill="1" applyBorder="1" applyAlignment="1" applyProtection="1">
      <alignment horizontal="center" wrapText="1"/>
    </xf>
    <xf numFmtId="0" fontId="16" fillId="6" borderId="0" xfId="0" applyFont="1" applyFill="1" applyBorder="1" applyAlignment="1" applyProtection="1">
      <alignment horizontal="center" wrapText="1"/>
    </xf>
    <xf numFmtId="169" fontId="3" fillId="6" borderId="10" xfId="0" applyNumberFormat="1" applyFont="1" applyFill="1" applyBorder="1" applyAlignment="1" applyProtection="1">
      <alignment horizontal="center"/>
    </xf>
    <xf numFmtId="169" fontId="3" fillId="6" borderId="0" xfId="0" applyNumberFormat="1" applyFont="1" applyFill="1" applyBorder="1" applyAlignment="1" applyProtection="1">
      <alignment horizontal="center"/>
    </xf>
  </cellXfs>
  <cellStyles count="5">
    <cellStyle name="Fulgt hyperkobling" xfId="2" builtinId="9" hidden="1"/>
    <cellStyle name="Fulgt hyperkobling" xfId="4" builtinId="9" hidden="1"/>
    <cellStyle name="Hyperkobling" xfId="1" builtinId="8" hidden="1"/>
    <cellStyle name="Hyperkobling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1117600</xdr:colOff>
          <xdr:row>0</xdr:row>
          <xdr:rowOff>38100</xdr:rowOff>
        </xdr:from>
        <xdr:to>
          <xdr:col>0</xdr:col>
          <xdr:colOff>2057400</xdr:colOff>
          <xdr:row>0</xdr:row>
          <xdr:rowOff>279400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63500</xdr:colOff>
          <xdr:row>0</xdr:row>
          <xdr:rowOff>38100</xdr:rowOff>
        </xdr:from>
        <xdr:to>
          <xdr:col>0</xdr:col>
          <xdr:colOff>1117600</xdr:colOff>
          <xdr:row>0</xdr:row>
          <xdr:rowOff>279400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2057400</xdr:colOff>
          <xdr:row>0</xdr:row>
          <xdr:rowOff>38100</xdr:rowOff>
        </xdr:from>
        <xdr:to>
          <xdr:col>1</xdr:col>
          <xdr:colOff>533400</xdr:colOff>
          <xdr:row>0</xdr:row>
          <xdr:rowOff>279400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R79"/>
  <sheetViews>
    <sheetView showGridLines="0" tabSelected="1" workbookViewId="0">
      <pane ySplit="2" topLeftCell="A3" activePane="bottomLeft" state="frozen"/>
      <selection pane="bottomLeft" activeCell="C3" sqref="C3"/>
    </sheetView>
  </sheetViews>
  <sheetFormatPr baseColWidth="10" defaultColWidth="7.83203125" defaultRowHeight="12" x14ac:dyDescent="0"/>
  <cols>
    <col min="1" max="1" width="35.33203125" style="1" customWidth="1"/>
    <col min="2" max="4" width="12.5" style="1" customWidth="1"/>
    <col min="5" max="5" width="11.5" style="1" customWidth="1"/>
    <col min="6" max="6" width="8.5" style="1" customWidth="1"/>
    <col min="7" max="7" width="6.5" style="1" customWidth="1"/>
    <col min="8" max="9" width="8.1640625" style="1" customWidth="1"/>
    <col min="10" max="10" width="7.83203125" style="2" customWidth="1"/>
    <col min="11" max="14" width="7.83203125" style="2" hidden="1" customWidth="1"/>
    <col min="15" max="15" width="7.83203125" style="2" customWidth="1"/>
    <col min="16" max="16" width="10.6640625" style="2" customWidth="1"/>
    <col min="17" max="18" width="7.83203125" style="1" customWidth="1"/>
    <col min="19" max="16384" width="7.83203125" style="1"/>
  </cols>
  <sheetData>
    <row r="1" spans="1:18" ht="25.75" customHeight="1">
      <c r="A1" s="9"/>
      <c r="B1" s="9"/>
      <c r="C1" s="93" t="s">
        <v>22</v>
      </c>
      <c r="D1" s="9"/>
      <c r="E1" s="9"/>
      <c r="F1" s="9"/>
      <c r="G1" s="9"/>
      <c r="H1" s="9"/>
      <c r="I1" s="9"/>
      <c r="J1" s="10"/>
      <c r="K1" s="10"/>
      <c r="L1" s="10"/>
      <c r="M1" s="10"/>
      <c r="N1" s="10"/>
      <c r="O1" s="10"/>
      <c r="P1" s="10"/>
      <c r="Q1" s="9"/>
      <c r="R1" s="9"/>
    </row>
    <row r="2" spans="1:18" ht="21">
      <c r="A2" s="26" t="s">
        <v>0</v>
      </c>
      <c r="B2" s="27"/>
      <c r="C2" s="27"/>
      <c r="D2" s="28"/>
      <c r="E2" s="29"/>
      <c r="F2" s="23"/>
      <c r="G2" s="23"/>
      <c r="H2" s="23"/>
      <c r="I2" s="23"/>
      <c r="J2" s="24"/>
    </row>
    <row r="3" spans="1:18">
      <c r="A3" s="32"/>
      <c r="B3" s="32" t="s">
        <v>1</v>
      </c>
      <c r="C3" s="42"/>
      <c r="D3" s="25"/>
      <c r="E3" s="23"/>
      <c r="F3" s="23"/>
      <c r="G3" s="23"/>
      <c r="H3" s="23"/>
      <c r="I3" s="23"/>
      <c r="J3" s="24"/>
    </row>
    <row r="4" spans="1:18">
      <c r="A4" s="37"/>
      <c r="B4" s="37" t="s">
        <v>2</v>
      </c>
      <c r="C4" s="43"/>
      <c r="D4" s="25"/>
      <c r="E4" s="23"/>
      <c r="F4" s="23"/>
      <c r="G4" s="23"/>
      <c r="H4" s="23"/>
      <c r="I4" s="23"/>
      <c r="J4" s="24"/>
    </row>
    <row r="5" spans="1:18">
      <c r="A5" s="33"/>
      <c r="B5" s="33" t="str">
        <f>"Tilgang/kapasitet på "&amp;D4&amp;":"</f>
        <v>Tilgang/kapasitet på :</v>
      </c>
      <c r="C5" s="44"/>
      <c r="D5" s="25"/>
      <c r="E5" s="23"/>
      <c r="F5" s="23"/>
      <c r="G5" s="23"/>
      <c r="H5" s="23"/>
      <c r="I5" s="23"/>
      <c r="J5" s="24"/>
    </row>
    <row r="6" spans="1:18">
      <c r="A6" s="19"/>
      <c r="B6" s="20"/>
      <c r="C6" s="21"/>
      <c r="D6" s="22"/>
      <c r="E6" s="23"/>
      <c r="F6" s="23"/>
      <c r="G6" s="23"/>
      <c r="H6" s="23"/>
      <c r="I6" s="23"/>
      <c r="J6" s="24"/>
    </row>
    <row r="7" spans="1:18">
      <c r="A7" s="85" t="s">
        <v>3</v>
      </c>
      <c r="B7" s="38"/>
      <c r="C7" s="38"/>
      <c r="D7" s="38"/>
      <c r="E7" s="23"/>
      <c r="F7" s="23"/>
      <c r="G7" s="23"/>
      <c r="H7" s="23"/>
      <c r="I7" s="23"/>
      <c r="J7" s="24"/>
      <c r="K7" s="11" t="s">
        <v>4</v>
      </c>
      <c r="L7" s="11"/>
      <c r="M7" s="11"/>
      <c r="N7" s="11"/>
      <c r="O7" s="11"/>
      <c r="P7" s="11"/>
      <c r="Q7" s="63"/>
    </row>
    <row r="8" spans="1:18">
      <c r="A8" s="89" t="s">
        <v>16</v>
      </c>
      <c r="B8" s="57"/>
      <c r="C8" s="58"/>
      <c r="D8" s="58"/>
      <c r="E8" s="23"/>
      <c r="F8" s="23"/>
      <c r="G8" s="23"/>
      <c r="H8" s="23"/>
      <c r="I8" s="23"/>
      <c r="J8" s="24"/>
      <c r="K8" s="11"/>
      <c r="L8" s="11"/>
      <c r="M8" s="11"/>
      <c r="N8" s="11"/>
      <c r="O8" s="11"/>
      <c r="P8" s="11"/>
      <c r="Q8" s="63"/>
    </row>
    <row r="9" spans="1:18">
      <c r="A9" s="35" t="s">
        <v>20</v>
      </c>
      <c r="B9" s="40"/>
      <c r="C9" s="40"/>
      <c r="D9" s="40"/>
      <c r="E9" s="23"/>
      <c r="F9" s="23"/>
      <c r="G9" s="23"/>
      <c r="H9" s="23"/>
      <c r="I9" s="23"/>
      <c r="J9" s="24"/>
      <c r="K9" s="11"/>
      <c r="L9" s="11"/>
      <c r="M9" s="11"/>
      <c r="N9" s="11"/>
      <c r="O9" s="11"/>
      <c r="P9" s="11"/>
      <c r="Q9" s="63"/>
    </row>
    <row r="10" spans="1:18">
      <c r="A10" s="35" t="s">
        <v>17</v>
      </c>
      <c r="B10" s="40"/>
      <c r="C10" s="40"/>
      <c r="D10" s="40"/>
      <c r="E10" s="23"/>
      <c r="F10" s="23"/>
      <c r="G10" s="23"/>
      <c r="H10" s="23"/>
      <c r="I10" s="23"/>
      <c r="J10" s="24"/>
      <c r="K10" s="11"/>
      <c r="L10" s="11"/>
      <c r="M10" s="11"/>
      <c r="N10" s="11"/>
      <c r="O10" s="11"/>
      <c r="P10" s="11"/>
      <c r="Q10" s="63"/>
    </row>
    <row r="11" spans="1:18">
      <c r="A11" s="35" t="s">
        <v>18</v>
      </c>
      <c r="B11" s="39"/>
      <c r="C11" s="39"/>
      <c r="D11" s="39"/>
      <c r="E11" s="23"/>
      <c r="F11" s="23"/>
      <c r="G11" s="23"/>
      <c r="H11" s="23"/>
      <c r="I11" s="23"/>
      <c r="J11" s="24"/>
      <c r="K11" s="11"/>
      <c r="L11" s="11"/>
      <c r="M11" s="11"/>
      <c r="N11" s="11"/>
      <c r="O11" s="11"/>
      <c r="P11" s="11"/>
      <c r="Q11" s="63"/>
    </row>
    <row r="12" spans="1:18">
      <c r="A12" s="34" t="s">
        <v>19</v>
      </c>
      <c r="B12" s="65">
        <f>SUM(B9:B11)</f>
        <v>0</v>
      </c>
      <c r="C12" s="65">
        <f t="shared" ref="C12:D12" si="0">SUM(C9:C11)</f>
        <v>0</v>
      </c>
      <c r="D12" s="65">
        <f t="shared" si="0"/>
        <v>0</v>
      </c>
      <c r="E12" s="23"/>
      <c r="F12" s="23"/>
      <c r="G12" s="23"/>
      <c r="H12" s="23"/>
      <c r="I12" s="23"/>
      <c r="J12" s="24"/>
      <c r="K12" s="11"/>
      <c r="L12" s="11"/>
      <c r="M12" s="11"/>
      <c r="N12" s="11"/>
      <c r="O12" s="11"/>
      <c r="P12" s="11"/>
      <c r="Q12" s="63"/>
    </row>
    <row r="13" spans="1:18">
      <c r="A13" s="86" t="s">
        <v>5</v>
      </c>
      <c r="B13" s="8">
        <f>B8-B12</f>
        <v>0</v>
      </c>
      <c r="C13" s="8">
        <f t="shared" ref="C13:D13" si="1">C8-C12</f>
        <v>0</v>
      </c>
      <c r="D13" s="8">
        <f t="shared" si="1"/>
        <v>0</v>
      </c>
      <c r="E13" s="23"/>
      <c r="F13" s="23"/>
      <c r="G13" s="23"/>
      <c r="H13" s="23"/>
      <c r="I13" s="23"/>
      <c r="J13" s="24"/>
      <c r="K13" s="64" t="s">
        <v>8</v>
      </c>
      <c r="L13" s="11"/>
      <c r="M13" s="11"/>
      <c r="N13" s="11"/>
      <c r="O13" s="12"/>
      <c r="P13" s="11"/>
      <c r="Q13" s="63"/>
    </row>
    <row r="14" spans="1:18">
      <c r="A14" s="34" t="str">
        <f>"Forbruk av knapp faktor "&amp;C4&amp;":"</f>
        <v>Forbruk av knapp faktor :</v>
      </c>
      <c r="B14" s="57"/>
      <c r="C14" s="57"/>
      <c r="D14" s="57"/>
      <c r="E14" s="23"/>
      <c r="F14" s="23"/>
      <c r="G14" s="23"/>
      <c r="H14" s="23"/>
      <c r="I14" s="23"/>
      <c r="J14" s="24"/>
      <c r="K14" s="11"/>
      <c r="L14" s="11"/>
      <c r="M14" s="11"/>
      <c r="N14" s="11"/>
      <c r="O14" s="12"/>
      <c r="P14" s="11"/>
      <c r="Q14" s="63"/>
    </row>
    <row r="15" spans="1:18">
      <c r="A15" s="87" t="str">
        <f>"Dekningsbidrag/knapp faktor ("&amp;C4&amp;")"</f>
        <v>Dekningsbidrag/knapp faktor ()</v>
      </c>
      <c r="B15" s="60">
        <f>IF(B14=0,0,B13/B14)</f>
        <v>0</v>
      </c>
      <c r="C15" s="60">
        <f>IF(C14=0,0,C13/C14)</f>
        <v>0</v>
      </c>
      <c r="D15" s="60">
        <f>IF(D14=0,0,D13/D14)</f>
        <v>0</v>
      </c>
      <c r="E15" s="23"/>
      <c r="F15" s="23"/>
      <c r="G15" s="23"/>
      <c r="H15" s="23"/>
      <c r="I15" s="23"/>
      <c r="J15" s="24"/>
      <c r="K15" s="14"/>
      <c r="L15" s="15">
        <f>IF(B14=0,0,IF(AND(C15&lt;=B15,D15&lt;=B15),1,IF(AND(C15&gt;B15,D15&gt;B15),3,2)))</f>
        <v>0</v>
      </c>
      <c r="M15" s="15">
        <f>IF(C14=0,0,IF(AND(B15&lt;=C15,D15&lt;=C15),1,IF(AND(B15&gt;C15,D15&gt;C15),3,2)))</f>
        <v>0</v>
      </c>
      <c r="N15" s="15">
        <f>IF(D14=0,0,IF(AND(B15&lt;=D15,C15&lt;=D15),1,IF(AND(B15&gt;D15,C15&gt;D15),3,2)))</f>
        <v>0</v>
      </c>
      <c r="O15" s="11"/>
      <c r="P15" s="11"/>
      <c r="Q15" s="63"/>
    </row>
    <row r="16" spans="1:18">
      <c r="A16" s="88" t="s">
        <v>9</v>
      </c>
      <c r="B16" s="66">
        <f>IF(B14=0,0,IF(AND(C15&lt;=B15,D15&lt;=B15),1,IF(AND(C15&gt;B15,D15&gt;B15),3,2)))</f>
        <v>0</v>
      </c>
      <c r="C16" s="66">
        <f>IF(C14=0,0,IF(AND(B15&lt;=C15,D15&lt;=C15),1,IF(AND(B15&gt;C15,D15&gt;C15),3,2)))</f>
        <v>0</v>
      </c>
      <c r="D16" s="66">
        <f>IF(D14=0,0,IF(AND(B15&lt;=D15,C15&lt;=D15),1,IF(AND(B15&gt;D15,C15&gt;D15),3,2)))</f>
        <v>0</v>
      </c>
      <c r="E16" s="67" t="str">
        <f>IF(SUM(B15:D15)=0,"",L17&amp;M17&amp;N17&amp;" er mest lønnsom fordi den gir størst db per knapp faktor")</f>
        <v/>
      </c>
      <c r="F16" s="23"/>
      <c r="G16" s="23"/>
      <c r="H16" s="23"/>
      <c r="I16" s="23"/>
      <c r="J16" s="24"/>
      <c r="K16" s="11"/>
      <c r="L16" s="11"/>
      <c r="M16" s="11"/>
      <c r="N16" s="11"/>
      <c r="O16" s="11"/>
      <c r="P16" s="11"/>
      <c r="Q16" s="63"/>
    </row>
    <row r="17" spans="1:17" ht="10" customHeight="1">
      <c r="A17" s="30"/>
      <c r="B17" s="31"/>
      <c r="C17" s="31"/>
      <c r="D17" s="31"/>
      <c r="E17" s="23"/>
      <c r="F17" s="23"/>
      <c r="G17" s="23"/>
      <c r="H17" s="23"/>
      <c r="I17" s="23"/>
      <c r="J17" s="24"/>
      <c r="K17" s="14"/>
      <c r="L17" s="16" t="str">
        <f>IF(L15=1,B7,"")</f>
        <v/>
      </c>
      <c r="M17" s="16" t="str">
        <f>IF(M15=1,C7,"")</f>
        <v/>
      </c>
      <c r="N17" s="16" t="str">
        <f>IF(N15=1,D7,"")</f>
        <v/>
      </c>
      <c r="O17" s="11"/>
      <c r="P17" s="11"/>
      <c r="Q17" s="63"/>
    </row>
    <row r="18" spans="1:17">
      <c r="A18" s="7"/>
      <c r="B18" s="61">
        <f>B7</f>
        <v>0</v>
      </c>
      <c r="C18" s="61">
        <f>C7</f>
        <v>0</v>
      </c>
      <c r="D18" s="61">
        <f>D7</f>
        <v>0</v>
      </c>
      <c r="E18" s="61" t="s">
        <v>21</v>
      </c>
      <c r="F18" s="23"/>
      <c r="G18" s="23"/>
      <c r="H18" s="23"/>
      <c r="I18" s="23"/>
      <c r="J18" s="24"/>
      <c r="K18" s="11"/>
      <c r="L18" s="11"/>
      <c r="M18" s="11"/>
      <c r="N18" s="11"/>
      <c r="O18" s="11"/>
      <c r="P18" s="11"/>
      <c r="Q18" s="63"/>
    </row>
    <row r="19" spans="1:17">
      <c r="A19" s="36" t="s">
        <v>7</v>
      </c>
      <c r="B19" s="62"/>
      <c r="C19" s="62"/>
      <c r="D19" s="62"/>
      <c r="E19" s="59">
        <f>B19*B13+C19*C13+D19*D13</f>
        <v>0</v>
      </c>
      <c r="F19" s="23"/>
      <c r="G19" s="23"/>
      <c r="H19" s="23"/>
      <c r="I19" s="23"/>
      <c r="J19" s="24"/>
      <c r="K19" s="1"/>
      <c r="L19" s="1"/>
      <c r="M19" s="1"/>
      <c r="N19" s="1"/>
      <c r="O19" s="11"/>
      <c r="P19" s="11"/>
      <c r="Q19" s="63"/>
    </row>
    <row r="20" spans="1:17">
      <c r="A20" s="89" t="str">
        <f>"Salg i enheter bare "&amp;IF(SUM(B15:D15)=0,"",L17&amp;M17&amp;N17)</f>
        <v xml:space="preserve">Salg i enheter bare </v>
      </c>
      <c r="B20" s="62"/>
      <c r="C20" s="62"/>
      <c r="D20" s="62"/>
      <c r="E20" s="59">
        <f>B20*B13+C20*C13+D20*D13</f>
        <v>0</v>
      </c>
      <c r="F20" s="23"/>
      <c r="G20" s="23"/>
      <c r="H20" s="23"/>
      <c r="I20" s="23"/>
      <c r="J20" s="24"/>
      <c r="K20" s="1"/>
      <c r="L20" s="1"/>
      <c r="M20" s="1"/>
      <c r="N20" s="1"/>
      <c r="O20" s="11"/>
      <c r="P20" s="11"/>
      <c r="Q20" s="63"/>
    </row>
    <row r="21" spans="1:17">
      <c r="A21" s="50"/>
      <c r="B21" s="46"/>
      <c r="C21" s="46"/>
      <c r="D21" s="46"/>
      <c r="E21" s="46"/>
      <c r="F21" s="23"/>
      <c r="G21" s="23"/>
      <c r="H21" s="23"/>
      <c r="I21" s="23"/>
      <c r="J21" s="24"/>
      <c r="K21" s="1"/>
      <c r="L21" s="1"/>
      <c r="M21" s="1"/>
      <c r="N21" s="1"/>
      <c r="O21" s="11"/>
      <c r="P21" s="11"/>
      <c r="Q21" s="63"/>
    </row>
    <row r="22" spans="1:17">
      <c r="A22" s="50" t="s">
        <v>10</v>
      </c>
      <c r="B22" s="46"/>
      <c r="C22" s="46"/>
      <c r="D22" s="46"/>
      <c r="E22" s="46"/>
      <c r="F22" s="46"/>
      <c r="G22" s="46"/>
      <c r="H22" s="23"/>
      <c r="I22" s="23"/>
      <c r="J22" s="24"/>
      <c r="K22" s="1"/>
      <c r="L22" s="1"/>
      <c r="M22" s="1"/>
      <c r="N22" s="1"/>
      <c r="O22" s="15"/>
      <c r="P22" s="11"/>
      <c r="Q22" s="63"/>
    </row>
    <row r="23" spans="1:17">
      <c r="A23" s="24"/>
      <c r="B23" s="46"/>
      <c r="C23" s="46"/>
      <c r="D23" s="46"/>
      <c r="E23" s="46"/>
      <c r="F23" s="46"/>
      <c r="G23" s="46"/>
      <c r="H23" s="23"/>
      <c r="I23" s="23"/>
      <c r="J23" s="24"/>
      <c r="K23" s="1"/>
      <c r="L23" s="1"/>
      <c r="M23" s="1"/>
      <c r="N23" s="1"/>
      <c r="O23" s="11"/>
      <c r="P23" s="11"/>
      <c r="Q23" s="63"/>
    </row>
    <row r="24" spans="1:17">
      <c r="A24" s="51" t="s">
        <v>11</v>
      </c>
      <c r="B24" s="47"/>
      <c r="C24" s="46"/>
      <c r="D24" s="45"/>
      <c r="E24" s="46"/>
      <c r="F24" s="46"/>
      <c r="G24" s="46"/>
      <c r="H24" s="23"/>
      <c r="I24" s="23"/>
      <c r="J24" s="24"/>
      <c r="K24" s="1"/>
      <c r="L24" s="1"/>
      <c r="M24" s="1"/>
      <c r="N24" s="1"/>
      <c r="O24" s="11"/>
      <c r="P24" s="11"/>
      <c r="Q24" s="63"/>
    </row>
    <row r="25" spans="1:17">
      <c r="A25" s="24"/>
      <c r="B25" s="46"/>
      <c r="C25" s="46"/>
      <c r="D25" s="46"/>
      <c r="E25" s="46"/>
      <c r="F25" s="46"/>
      <c r="G25" s="46"/>
      <c r="H25" s="23"/>
      <c r="I25" s="23"/>
      <c r="J25" s="24"/>
      <c r="K25" s="11"/>
      <c r="L25" s="11"/>
      <c r="M25" s="11"/>
      <c r="N25" s="11"/>
      <c r="O25" s="11"/>
      <c r="P25" s="11"/>
      <c r="Q25" s="63"/>
    </row>
    <row r="26" spans="1:17" ht="22">
      <c r="A26" s="52" t="s">
        <v>6</v>
      </c>
      <c r="B26" s="53" t="s">
        <v>9</v>
      </c>
      <c r="C26" s="53" t="s">
        <v>12</v>
      </c>
      <c r="D26" s="54" t="s">
        <v>13</v>
      </c>
      <c r="E26" s="53" t="s">
        <v>14</v>
      </c>
      <c r="F26" s="94" t="s">
        <v>15</v>
      </c>
      <c r="G26" s="95"/>
      <c r="H26" s="23"/>
      <c r="I26" s="23"/>
      <c r="J26" s="24"/>
    </row>
    <row r="27" spans="1:17">
      <c r="A27" s="48"/>
      <c r="B27" s="55">
        <v>1</v>
      </c>
      <c r="C27" s="49"/>
      <c r="D27" s="49"/>
      <c r="E27" s="56">
        <f>C27*D27</f>
        <v>0</v>
      </c>
      <c r="F27" s="96">
        <f>$B$24-E27</f>
        <v>0</v>
      </c>
      <c r="G27" s="97"/>
      <c r="H27" s="23"/>
      <c r="I27" s="23"/>
      <c r="J27" s="24"/>
    </row>
    <row r="28" spans="1:17">
      <c r="A28" s="48"/>
      <c r="B28" s="55">
        <v>2</v>
      </c>
      <c r="C28" s="49"/>
      <c r="D28" s="49"/>
      <c r="E28" s="56">
        <f t="shared" ref="E28:E29" si="2">C28*D28</f>
        <v>0</v>
      </c>
      <c r="F28" s="96">
        <f>F27-E28</f>
        <v>0</v>
      </c>
      <c r="G28" s="97"/>
      <c r="H28" s="23"/>
      <c r="I28" s="23"/>
      <c r="J28" s="24"/>
    </row>
    <row r="29" spans="1:17">
      <c r="A29" s="48"/>
      <c r="B29" s="55">
        <v>3</v>
      </c>
      <c r="C29" s="49"/>
      <c r="D29" s="49"/>
      <c r="E29" s="56">
        <f t="shared" si="2"/>
        <v>0</v>
      </c>
      <c r="F29" s="96">
        <f>F28-E29</f>
        <v>0</v>
      </c>
      <c r="G29" s="97"/>
      <c r="H29" s="23"/>
      <c r="I29" s="23"/>
      <c r="J29" s="24"/>
    </row>
    <row r="30" spans="1:17">
      <c r="A30" s="24"/>
      <c r="B30" s="46"/>
      <c r="C30" s="46"/>
      <c r="D30" s="46"/>
      <c r="E30" s="56">
        <f>SUM(E27:E29)</f>
        <v>0</v>
      </c>
      <c r="F30" s="90" t="str">
        <f>IF(B24=E30,"","Du har brukt opp kapasiteten - sjekk antall enheter!")</f>
        <v/>
      </c>
      <c r="G30" s="91"/>
      <c r="H30" s="92"/>
      <c r="I30" s="92"/>
      <c r="J30" s="24"/>
    </row>
    <row r="31" spans="1:17">
      <c r="A31" s="24"/>
      <c r="B31" s="24"/>
      <c r="C31" s="24"/>
      <c r="D31" s="24"/>
      <c r="E31" s="24"/>
      <c r="F31" s="24"/>
      <c r="G31" s="24"/>
      <c r="H31" s="23"/>
      <c r="I31" s="23"/>
      <c r="J31" s="24"/>
    </row>
    <row r="32" spans="1:17">
      <c r="A32" s="24"/>
      <c r="B32" s="24"/>
      <c r="C32" s="24"/>
      <c r="D32" s="24"/>
      <c r="E32" s="24"/>
      <c r="F32" s="24"/>
      <c r="G32" s="24"/>
      <c r="H32" s="23"/>
      <c r="I32" s="23"/>
      <c r="J32" s="24"/>
    </row>
    <row r="33" spans="1:10">
      <c r="A33" s="24"/>
      <c r="B33" s="24"/>
      <c r="C33" s="24"/>
      <c r="D33" s="24"/>
      <c r="E33" s="24"/>
      <c r="F33" s="24"/>
      <c r="G33" s="24"/>
      <c r="H33" s="23"/>
      <c r="I33" s="23"/>
      <c r="J33" s="24"/>
    </row>
    <row r="34" spans="1:10">
      <c r="A34" s="24"/>
      <c r="B34" s="24"/>
      <c r="C34" s="24"/>
      <c r="D34" s="24"/>
      <c r="E34" s="24"/>
      <c r="F34" s="24"/>
      <c r="G34" s="24"/>
      <c r="H34" s="23"/>
      <c r="I34" s="23"/>
      <c r="J34" s="24"/>
    </row>
    <row r="35" spans="1:10">
      <c r="A35" s="24"/>
      <c r="B35" s="24"/>
      <c r="C35" s="24"/>
      <c r="D35" s="24"/>
      <c r="E35" s="24"/>
      <c r="F35" s="24"/>
      <c r="G35" s="24"/>
      <c r="H35" s="23"/>
      <c r="I35" s="23"/>
      <c r="J35" s="24"/>
    </row>
    <row r="36" spans="1:10">
      <c r="A36" s="24"/>
      <c r="B36" s="24"/>
      <c r="C36" s="24"/>
      <c r="D36" s="24"/>
      <c r="E36" s="24"/>
      <c r="F36" s="24"/>
      <c r="G36" s="24"/>
      <c r="H36" s="23"/>
      <c r="I36" s="23"/>
      <c r="J36" s="24"/>
    </row>
    <row r="37" spans="1:10">
      <c r="A37" s="23"/>
      <c r="B37" s="23"/>
      <c r="C37" s="23"/>
      <c r="D37" s="23"/>
      <c r="E37" s="23"/>
      <c r="F37" s="23"/>
      <c r="G37" s="23"/>
      <c r="H37" s="23"/>
      <c r="I37" s="23"/>
      <c r="J37" s="24"/>
    </row>
    <row r="38" spans="1:10">
      <c r="A38" s="23"/>
      <c r="B38" s="23"/>
      <c r="C38" s="23"/>
      <c r="D38" s="23"/>
      <c r="E38" s="23"/>
      <c r="F38" s="23"/>
      <c r="G38" s="23"/>
      <c r="H38" s="23"/>
      <c r="I38" s="23"/>
      <c r="J38" s="24"/>
    </row>
    <row r="39" spans="1:10">
      <c r="A39" s="23"/>
      <c r="B39" s="23"/>
      <c r="C39" s="23"/>
      <c r="D39" s="23"/>
      <c r="E39" s="23"/>
      <c r="F39" s="23"/>
      <c r="G39" s="23"/>
      <c r="H39" s="23"/>
      <c r="I39" s="23"/>
      <c r="J39" s="24"/>
    </row>
    <row r="40" spans="1:10">
      <c r="A40" s="23"/>
      <c r="B40" s="23"/>
      <c r="C40" s="23"/>
      <c r="D40" s="23"/>
      <c r="E40" s="23"/>
      <c r="F40" s="23"/>
      <c r="G40" s="23"/>
      <c r="H40" s="23"/>
      <c r="I40" s="23"/>
      <c r="J40" s="24"/>
    </row>
    <row r="41" spans="1:10">
      <c r="A41" s="23"/>
      <c r="B41" s="23"/>
      <c r="C41" s="23"/>
      <c r="D41" s="23"/>
      <c r="E41" s="23"/>
      <c r="F41" s="23"/>
      <c r="G41" s="23"/>
      <c r="H41" s="23"/>
      <c r="I41" s="23"/>
      <c r="J41" s="24"/>
    </row>
    <row r="42" spans="1:10">
      <c r="A42" s="23"/>
      <c r="B42" s="23"/>
      <c r="C42" s="23"/>
      <c r="D42" s="23"/>
      <c r="E42" s="23"/>
      <c r="F42" s="23"/>
      <c r="G42" s="23"/>
      <c r="H42" s="23"/>
      <c r="I42" s="23"/>
      <c r="J42" s="24"/>
    </row>
    <row r="43" spans="1:10">
      <c r="A43" s="23"/>
      <c r="B43" s="23"/>
      <c r="C43" s="23"/>
      <c r="D43" s="23"/>
      <c r="E43" s="23"/>
      <c r="F43" s="23"/>
      <c r="G43" s="23"/>
      <c r="H43" s="23"/>
      <c r="I43" s="23"/>
      <c r="J43" s="24"/>
    </row>
    <row r="44" spans="1:10">
      <c r="A44" s="23"/>
      <c r="B44" s="23"/>
      <c r="C44" s="23"/>
      <c r="D44" s="23"/>
      <c r="E44" s="23"/>
      <c r="F44" s="23"/>
      <c r="G44" s="23"/>
      <c r="H44" s="23"/>
      <c r="I44" s="23"/>
      <c r="J44" s="24"/>
    </row>
    <row r="45" spans="1:10">
      <c r="A45" s="23"/>
      <c r="B45" s="23"/>
      <c r="C45" s="23"/>
      <c r="D45" s="23"/>
      <c r="E45" s="23"/>
      <c r="F45" s="23"/>
      <c r="G45" s="23"/>
      <c r="H45" s="23"/>
      <c r="I45" s="23"/>
      <c r="J45" s="24"/>
    </row>
    <row r="46" spans="1:10">
      <c r="A46" s="23"/>
      <c r="B46" s="23"/>
      <c r="C46" s="23"/>
      <c r="D46" s="23"/>
      <c r="E46" s="23"/>
      <c r="F46" s="23"/>
      <c r="G46" s="23"/>
      <c r="H46" s="23"/>
      <c r="I46" s="23"/>
      <c r="J46" s="24"/>
    </row>
    <row r="47" spans="1:10">
      <c r="A47" s="23"/>
      <c r="B47" s="23"/>
      <c r="C47" s="23"/>
      <c r="D47" s="23"/>
      <c r="E47" s="23"/>
      <c r="F47" s="23"/>
      <c r="G47" s="23"/>
      <c r="H47" s="23"/>
      <c r="I47" s="23"/>
      <c r="J47" s="24"/>
    </row>
    <row r="48" spans="1:10">
      <c r="A48" s="23"/>
      <c r="B48" s="23"/>
      <c r="C48" s="23"/>
      <c r="D48" s="23"/>
      <c r="E48" s="23"/>
      <c r="F48" s="23"/>
      <c r="G48" s="23"/>
      <c r="H48" s="23"/>
      <c r="I48" s="23"/>
      <c r="J48" s="24"/>
    </row>
    <row r="49" spans="1:4" ht="28" customHeight="1">
      <c r="A49" s="17" t="str">
        <f>IF(A2=0,"",A2)</f>
        <v>Produktvalg med en knapp faktor</v>
      </c>
      <c r="B49" s="18"/>
      <c r="C49" s="18"/>
      <c r="D49" s="13"/>
    </row>
    <row r="50" spans="1:4" ht="13" customHeight="1">
      <c r="A50" s="17"/>
      <c r="B50" s="18"/>
      <c r="C50" s="18"/>
      <c r="D50" s="13"/>
    </row>
    <row r="51" spans="1:4" ht="13" customHeight="1">
      <c r="A51" s="41" t="str">
        <f>IF(C3=0,"","Navn/oppgavenummer: "&amp;C3)</f>
        <v/>
      </c>
      <c r="B51" s="18"/>
      <c r="C51" s="18"/>
      <c r="D51" s="13"/>
    </row>
    <row r="52" spans="1:4" ht="13" customHeight="1">
      <c r="A52" s="17"/>
      <c r="B52" s="18"/>
      <c r="C52" s="18"/>
      <c r="D52" s="13"/>
    </row>
    <row r="53" spans="1:4">
      <c r="A53" s="72" t="str">
        <f>IF(A4=0,"","Knapp faktor")</f>
        <v/>
      </c>
      <c r="B53" s="83" t="str">
        <f>IF(C4=0,"",C4)</f>
        <v/>
      </c>
      <c r="C53" s="68"/>
      <c r="D53" s="69"/>
    </row>
    <row r="54" spans="1:4">
      <c r="A54" s="72" t="str">
        <f>IF(A5=0,"",A5)</f>
        <v/>
      </c>
      <c r="B54" s="84" t="str">
        <f>IF(C5=0,"",C5)</f>
        <v/>
      </c>
      <c r="C54" s="68"/>
      <c r="D54" s="69"/>
    </row>
    <row r="55" spans="1:4">
      <c r="A55" s="73" t="str">
        <f>IF(A6=0,"",A6)</f>
        <v/>
      </c>
      <c r="B55" s="4" t="str">
        <f t="shared" ref="B55:D56" si="3">IF(B6=0,"",B6)</f>
        <v/>
      </c>
      <c r="C55" s="5" t="str">
        <f t="shared" si="3"/>
        <v/>
      </c>
      <c r="D55" s="6" t="str">
        <f t="shared" si="3"/>
        <v/>
      </c>
    </row>
    <row r="56" spans="1:4">
      <c r="A56" s="73" t="str">
        <f>IF(A7=0,"",A7)</f>
        <v>Produktbetegnelse (navn)</v>
      </c>
      <c r="B56" s="76" t="str">
        <f t="shared" si="3"/>
        <v/>
      </c>
      <c r="C56" s="76" t="str">
        <f t="shared" si="3"/>
        <v/>
      </c>
      <c r="D56" s="71" t="str">
        <f t="shared" si="3"/>
        <v/>
      </c>
    </row>
    <row r="57" spans="1:4">
      <c r="A57" s="73" t="str">
        <f t="shared" ref="A57:D57" si="4">IF(A8=0,"",A8)</f>
        <v>Salgspris ekskl. mva:</v>
      </c>
      <c r="B57" s="76" t="str">
        <f t="shared" si="4"/>
        <v/>
      </c>
      <c r="C57" s="76" t="str">
        <f t="shared" si="4"/>
        <v/>
      </c>
      <c r="D57" s="71" t="str">
        <f t="shared" si="4"/>
        <v/>
      </c>
    </row>
    <row r="58" spans="1:4">
      <c r="A58" s="73" t="str">
        <f t="shared" ref="A58:D58" si="5">IF(A9=0,"",A9)</f>
        <v>Direkte material (råvarer o.l):</v>
      </c>
      <c r="B58" s="76" t="str">
        <f t="shared" si="5"/>
        <v/>
      </c>
      <c r="C58" s="76" t="str">
        <f t="shared" si="5"/>
        <v/>
      </c>
      <c r="D58" s="71" t="str">
        <f t="shared" si="5"/>
        <v/>
      </c>
    </row>
    <row r="59" spans="1:4">
      <c r="A59" s="73" t="str">
        <f t="shared" ref="A59:D59" si="6">IF(A10=0,"",A10)</f>
        <v>Direkte lønn:</v>
      </c>
      <c r="B59" s="76" t="str">
        <f t="shared" si="6"/>
        <v/>
      </c>
      <c r="C59" s="76" t="str">
        <f t="shared" si="6"/>
        <v/>
      </c>
      <c r="D59" s="71" t="str">
        <f t="shared" si="6"/>
        <v/>
      </c>
    </row>
    <row r="60" spans="1:4">
      <c r="A60" s="73" t="str">
        <f t="shared" ref="A60:D60" si="7">IF(A11=0,"",A11)</f>
        <v>Indirekte variable kostnader:</v>
      </c>
      <c r="B60" s="76" t="str">
        <f t="shared" si="7"/>
        <v/>
      </c>
      <c r="C60" s="76" t="str">
        <f t="shared" si="7"/>
        <v/>
      </c>
      <c r="D60" s="71" t="str">
        <f t="shared" si="7"/>
        <v/>
      </c>
    </row>
    <row r="61" spans="1:4">
      <c r="A61" s="73" t="str">
        <f t="shared" ref="A61:D61" si="8">IF(A12=0,"",A12)</f>
        <v>Sum variable kostnader:</v>
      </c>
      <c r="B61" s="76" t="str">
        <f t="shared" si="8"/>
        <v/>
      </c>
      <c r="C61" s="76" t="str">
        <f t="shared" si="8"/>
        <v/>
      </c>
      <c r="D61" s="71" t="str">
        <f t="shared" si="8"/>
        <v/>
      </c>
    </row>
    <row r="62" spans="1:4">
      <c r="A62" s="73" t="str">
        <f t="shared" ref="A62:D62" si="9">IF(A13=0,"",A13)</f>
        <v>Dekningsbidrag per enhet</v>
      </c>
      <c r="B62" s="76" t="str">
        <f t="shared" si="9"/>
        <v/>
      </c>
      <c r="C62" s="76" t="str">
        <f t="shared" si="9"/>
        <v/>
      </c>
      <c r="D62" s="71" t="str">
        <f t="shared" si="9"/>
        <v/>
      </c>
    </row>
    <row r="63" spans="1:4">
      <c r="A63" s="73" t="str">
        <f t="shared" ref="A63:D63" si="10">IF(A14=0,"",A14)</f>
        <v>Forbruk av knapp faktor :</v>
      </c>
      <c r="B63" s="76" t="str">
        <f t="shared" si="10"/>
        <v/>
      </c>
      <c r="C63" s="76" t="str">
        <f t="shared" si="10"/>
        <v/>
      </c>
      <c r="D63" s="71" t="str">
        <f t="shared" si="10"/>
        <v/>
      </c>
    </row>
    <row r="64" spans="1:4">
      <c r="A64" s="73" t="str">
        <f t="shared" ref="A64:D64" si="11">IF(A15=0,"",A15)</f>
        <v>Dekningsbidrag/knapp faktor ()</v>
      </c>
      <c r="B64" s="76" t="str">
        <f t="shared" si="11"/>
        <v/>
      </c>
      <c r="C64" s="76" t="str">
        <f t="shared" si="11"/>
        <v/>
      </c>
      <c r="D64" s="71" t="str">
        <f t="shared" si="11"/>
        <v/>
      </c>
    </row>
    <row r="65" spans="1:5">
      <c r="A65" s="73" t="str">
        <f t="shared" ref="A65:D65" si="12">IF(A16=0,"",A16)</f>
        <v>Rangering</v>
      </c>
      <c r="B65" s="76" t="str">
        <f t="shared" si="12"/>
        <v/>
      </c>
      <c r="C65" s="76" t="str">
        <f t="shared" si="12"/>
        <v/>
      </c>
      <c r="D65" s="71" t="str">
        <f t="shared" si="12"/>
        <v/>
      </c>
    </row>
    <row r="66" spans="1:5">
      <c r="A66" s="74" t="str">
        <f t="shared" ref="A66:D66" si="13">IF(A17=0,"",A17)</f>
        <v/>
      </c>
      <c r="B66" s="71" t="str">
        <f t="shared" si="13"/>
        <v/>
      </c>
      <c r="C66" s="71" t="str">
        <f t="shared" si="13"/>
        <v/>
      </c>
      <c r="D66" s="71" t="str">
        <f t="shared" si="13"/>
        <v/>
      </c>
    </row>
    <row r="67" spans="1:5">
      <c r="A67" s="74" t="str">
        <f t="shared" ref="A67:D67" si="14">IF(A18=0,"",A18)</f>
        <v/>
      </c>
      <c r="B67" s="71" t="str">
        <f t="shared" si="14"/>
        <v/>
      </c>
      <c r="C67" s="71" t="str">
        <f t="shared" si="14"/>
        <v/>
      </c>
      <c r="D67" s="71" t="str">
        <f t="shared" si="14"/>
        <v/>
      </c>
    </row>
    <row r="68" spans="1:5">
      <c r="A68" s="73" t="str">
        <f t="shared" ref="A68:D68" si="15">IF(A19=0,"",A19)</f>
        <v>Salg i enheter i dag:</v>
      </c>
      <c r="B68" s="76" t="str">
        <f t="shared" si="15"/>
        <v/>
      </c>
      <c r="C68" s="76" t="str">
        <f t="shared" si="15"/>
        <v/>
      </c>
      <c r="D68" s="71" t="str">
        <f t="shared" si="15"/>
        <v/>
      </c>
    </row>
    <row r="69" spans="1:5">
      <c r="A69" s="73" t="str">
        <f t="shared" ref="A69:D69" si="16">IF(A20=0,"",A20)</f>
        <v xml:space="preserve">Salg i enheter bare </v>
      </c>
      <c r="B69" s="76" t="str">
        <f t="shared" si="16"/>
        <v/>
      </c>
      <c r="C69" s="76" t="str">
        <f t="shared" si="16"/>
        <v/>
      </c>
      <c r="D69" s="71" t="str">
        <f t="shared" si="16"/>
        <v/>
      </c>
    </row>
    <row r="70" spans="1:5">
      <c r="A70" s="74" t="str">
        <f t="shared" ref="A70:D70" si="17">IF(A21=0,"",A21)</f>
        <v/>
      </c>
      <c r="B70" s="71" t="str">
        <f t="shared" si="17"/>
        <v/>
      </c>
      <c r="C70" s="71" t="str">
        <f t="shared" si="17"/>
        <v/>
      </c>
      <c r="D70" s="71" t="str">
        <f t="shared" si="17"/>
        <v/>
      </c>
    </row>
    <row r="71" spans="1:5">
      <c r="A71" s="70" t="str">
        <f t="shared" ref="A71:D71" si="18">IF(A22=0,"",A22)</f>
        <v>Fordeling av produksjon ved en knapp faktor og begrensninger i salg/produksjon</v>
      </c>
      <c r="B71" s="71" t="str">
        <f t="shared" si="18"/>
        <v/>
      </c>
      <c r="C71" s="71" t="str">
        <f t="shared" si="18"/>
        <v/>
      </c>
      <c r="D71" s="71" t="str">
        <f t="shared" si="18"/>
        <v/>
      </c>
    </row>
    <row r="72" spans="1:5">
      <c r="A72" s="74" t="str">
        <f t="shared" ref="A72:D72" si="19">IF(A23=0,"",A23)</f>
        <v/>
      </c>
      <c r="B72" s="71" t="str">
        <f t="shared" si="19"/>
        <v/>
      </c>
      <c r="C72" s="71" t="str">
        <f t="shared" si="19"/>
        <v/>
      </c>
      <c r="D72" s="71" t="str">
        <f t="shared" si="19"/>
        <v/>
      </c>
    </row>
    <row r="73" spans="1:5">
      <c r="A73" s="73" t="str">
        <f t="shared" ref="A73:D73" si="20">IF(A24=0,"",A24)</f>
        <v>Registrer total kapasitet:</v>
      </c>
      <c r="B73" s="76" t="str">
        <f t="shared" si="20"/>
        <v/>
      </c>
      <c r="C73" s="71" t="str">
        <f t="shared" si="20"/>
        <v/>
      </c>
      <c r="D73" s="71" t="str">
        <f t="shared" si="20"/>
        <v/>
      </c>
    </row>
    <row r="74" spans="1:5">
      <c r="A74" s="74" t="str">
        <f t="shared" ref="A74:D74" si="21">IF(A25=0,"",A25)</f>
        <v/>
      </c>
      <c r="B74" s="71" t="str">
        <f t="shared" si="21"/>
        <v/>
      </c>
      <c r="C74" s="71" t="str">
        <f t="shared" si="21"/>
        <v/>
      </c>
      <c r="D74" s="71" t="str">
        <f t="shared" si="21"/>
        <v/>
      </c>
    </row>
    <row r="75" spans="1:5">
      <c r="A75" s="75" t="str">
        <f t="shared" ref="A75:D75" si="22">IF(A26=0,"",A26)</f>
        <v>Produkt</v>
      </c>
      <c r="B75" s="80" t="str">
        <f t="shared" si="22"/>
        <v>Rangering</v>
      </c>
      <c r="C75" s="80" t="str">
        <f t="shared" si="22"/>
        <v>Tidsforbruk</v>
      </c>
      <c r="D75" s="80" t="str">
        <f t="shared" si="22"/>
        <v>Antall enh.</v>
      </c>
    </row>
    <row r="76" spans="1:5">
      <c r="A76" s="79" t="str">
        <f t="shared" ref="A76:D76" si="23">IF(A27=0,"",A27)</f>
        <v/>
      </c>
      <c r="B76" s="81">
        <f t="shared" si="23"/>
        <v>1</v>
      </c>
      <c r="C76" s="81" t="str">
        <f t="shared" si="23"/>
        <v/>
      </c>
      <c r="D76" s="81" t="str">
        <f t="shared" si="23"/>
        <v/>
      </c>
      <c r="E76" s="77" t="str">
        <f t="shared" ref="E76" si="24">IF(E27=0,"",E27)</f>
        <v/>
      </c>
    </row>
    <row r="77" spans="1:5">
      <c r="A77" s="79" t="str">
        <f t="shared" ref="A77:D77" si="25">IF(A28=0,"",A28)</f>
        <v/>
      </c>
      <c r="B77" s="81">
        <f t="shared" si="25"/>
        <v>2</v>
      </c>
      <c r="C77" s="81" t="str">
        <f t="shared" si="25"/>
        <v/>
      </c>
      <c r="D77" s="81" t="str">
        <f t="shared" si="25"/>
        <v/>
      </c>
      <c r="E77" s="77" t="str">
        <f t="shared" ref="E77" si="26">IF(E28=0,"",E28)</f>
        <v/>
      </c>
    </row>
    <row r="78" spans="1:5">
      <c r="A78" s="79" t="str">
        <f t="shared" ref="A78:D78" si="27">IF(A29=0,"",A29)</f>
        <v/>
      </c>
      <c r="B78" s="81">
        <f t="shared" si="27"/>
        <v>3</v>
      </c>
      <c r="C78" s="81" t="str">
        <f t="shared" si="27"/>
        <v/>
      </c>
      <c r="D78" s="81" t="str">
        <f t="shared" si="27"/>
        <v/>
      </c>
      <c r="E78" s="77" t="str">
        <f t="shared" ref="E78" si="28">IF(E29=0,"",E29)</f>
        <v/>
      </c>
    </row>
    <row r="79" spans="1:5">
      <c r="A79" s="3" t="str">
        <f t="shared" ref="A79:D79" si="29">IF(A30=0,"",A30)</f>
        <v/>
      </c>
      <c r="B79" s="82" t="str">
        <f t="shared" si="29"/>
        <v/>
      </c>
      <c r="C79" s="82" t="str">
        <f t="shared" si="29"/>
        <v/>
      </c>
      <c r="D79" s="81" t="str">
        <f t="shared" si="29"/>
        <v/>
      </c>
      <c r="E79" s="78"/>
    </row>
  </sheetData>
  <mergeCells count="4">
    <mergeCell ref="F26:G26"/>
    <mergeCell ref="F27:G27"/>
    <mergeCell ref="F28:G28"/>
    <mergeCell ref="F29:G29"/>
  </mergeCells>
  <phoneticPr fontId="15" type="noConversion"/>
  <pageMargins left="0.79000000000000015" right="0.52" top="0.84" bottom="0.76" header="0.5" footer="0.5"/>
  <pageSetup paperSize="9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3" name="Button 5">
              <controlPr defaultSize="0" print="0" autoFill="0" autoLine="0" autoPict="0" macro="[0]!topp">
                <anchor moveWithCells="1" sizeWithCells="1">
                  <from>
                    <xdr:col>0</xdr:col>
                    <xdr:colOff>1117600</xdr:colOff>
                    <xdr:row>0</xdr:row>
                    <xdr:rowOff>38100</xdr:rowOff>
                  </from>
                  <to>
                    <xdr:col>0</xdr:col>
                    <xdr:colOff>2057400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4" name="Button 6">
              <controlPr defaultSize="0" print="0" autoFill="0" autoLine="0" autoPict="0" macro="[0]!Module1.slett">
                <anchor moveWithCells="1" sizeWithCells="1">
                  <from>
                    <xdr:col>0</xdr:col>
                    <xdr:colOff>63500</xdr:colOff>
                    <xdr:row>0</xdr:row>
                    <xdr:rowOff>38100</xdr:rowOff>
                  </from>
                  <to>
                    <xdr:col>0</xdr:col>
                    <xdr:colOff>1117600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Line="0" autoPict="0" macro="[0]!utskrift">
                <anchor moveWithCells="1" sizeWithCells="1">
                  <from>
                    <xdr:col>0</xdr:col>
                    <xdr:colOff>2057400</xdr:colOff>
                    <xdr:row>0</xdr:row>
                    <xdr:rowOff>38100</xdr:rowOff>
                  </from>
                  <to>
                    <xdr:col>1</xdr:col>
                    <xdr:colOff>533400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Produktvalg med en knapp faktor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Johs Totland</cp:lastModifiedBy>
  <cp:lastPrinted>2014-02-24T21:16:29Z</cp:lastPrinted>
  <dcterms:created xsi:type="dcterms:W3CDTF">1998-05-07T03:07:05Z</dcterms:created>
  <dcterms:modified xsi:type="dcterms:W3CDTF">2014-02-24T21:16:54Z</dcterms:modified>
</cp:coreProperties>
</file>