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025" activeTab="6"/>
  </bookViews>
  <sheets>
    <sheet name="7.1" sheetId="1" r:id="rId1"/>
    <sheet name="7.2" sheetId="2" r:id="rId2"/>
    <sheet name="7.3" sheetId="3" r:id="rId3"/>
    <sheet name="7.4" sheetId="4" r:id="rId4"/>
    <sheet name="7.5" sheetId="5" r:id="rId5"/>
    <sheet name="7.6" sheetId="6" r:id="rId6"/>
    <sheet name="7.7" sheetId="8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5" l="1"/>
  <c r="B25" i="5"/>
  <c r="C24" i="5"/>
  <c r="B24" i="5"/>
  <c r="C16" i="5"/>
  <c r="B16" i="5"/>
  <c r="C15" i="5"/>
  <c r="B15" i="5"/>
  <c r="C45" i="4" l="1"/>
  <c r="B45" i="4"/>
  <c r="C39" i="4"/>
  <c r="C40" i="4" s="1"/>
  <c r="B39" i="4"/>
  <c r="B40" i="4" s="1"/>
  <c r="C19" i="4"/>
  <c r="B19" i="4"/>
  <c r="C13" i="4"/>
  <c r="B13" i="4"/>
  <c r="B14" i="4" l="1"/>
  <c r="C14" i="4"/>
  <c r="C19" i="3" l="1"/>
  <c r="B19" i="3"/>
  <c r="B14" i="3"/>
  <c r="C13" i="3"/>
  <c r="C14" i="3" s="1"/>
  <c r="B13" i="3"/>
  <c r="C33" i="2"/>
  <c r="C35" i="2" s="1"/>
  <c r="C30" i="2"/>
  <c r="B30" i="2"/>
  <c r="B33" i="2" s="1"/>
  <c r="B35" i="2" s="1"/>
  <c r="D29" i="2"/>
  <c r="D30" i="2" s="1"/>
  <c r="C29" i="2"/>
  <c r="B29" i="2"/>
  <c r="E18" i="2"/>
  <c r="D18" i="2"/>
  <c r="C18" i="2"/>
  <c r="B18" i="2"/>
  <c r="B25" i="1"/>
  <c r="B27" i="1" s="1"/>
  <c r="B22" i="1"/>
  <c r="C16" i="1"/>
  <c r="B16" i="1"/>
  <c r="C11" i="1"/>
  <c r="B11" i="1"/>
  <c r="D33" i="2" l="1"/>
  <c r="D35" i="2" s="1"/>
</calcChain>
</file>

<file path=xl/sharedStrings.xml><?xml version="1.0" encoding="utf-8"?>
<sst xmlns="http://schemas.openxmlformats.org/spreadsheetml/2006/main" count="172" uniqueCount="114">
  <si>
    <t>Oppgave 7.1</t>
  </si>
  <si>
    <t>Balanse per 31.12</t>
  </si>
  <si>
    <t>Eiendeler:</t>
  </si>
  <si>
    <t>Anleggsmidler</t>
  </si>
  <si>
    <t>Omløpsmidler</t>
  </si>
  <si>
    <t>Sum eiendeler</t>
  </si>
  <si>
    <t>Egenkapital og gjeld:</t>
  </si>
  <si>
    <t xml:space="preserve">Egenkapital </t>
  </si>
  <si>
    <t>Gjeld</t>
  </si>
  <si>
    <t>Sum egenkapital og gjeld</t>
  </si>
  <si>
    <t>Resultat</t>
  </si>
  <si>
    <t>Driftsinntekter</t>
  </si>
  <si>
    <t>Driftskostnader</t>
  </si>
  <si>
    <t>Driftsresultat</t>
  </si>
  <si>
    <t xml:space="preserve"> + renteinntekter</t>
  </si>
  <si>
    <t xml:space="preserve"> - rentekostnader</t>
  </si>
  <si>
    <t>Resultat før skattekostnad</t>
  </si>
  <si>
    <t xml:space="preserve"> - skattekostnad</t>
  </si>
  <si>
    <t>Årsresultat</t>
  </si>
  <si>
    <t>a) Gjennomsnittlig totalkapital:</t>
  </si>
  <si>
    <t>c) Totalkapitalens avkastning:</t>
  </si>
  <si>
    <t>evt.</t>
  </si>
  <si>
    <t xml:space="preserve">i) </t>
  </si>
  <si>
    <t>Sun eiendeler</t>
  </si>
  <si>
    <t>Egenkapital</t>
  </si>
  <si>
    <t>Driftsinntekter:</t>
  </si>
  <si>
    <t>Salgsinntekter</t>
  </si>
  <si>
    <t>Driftskostnader:</t>
  </si>
  <si>
    <t>Varekostnad</t>
  </si>
  <si>
    <t>Lønnskostnader</t>
  </si>
  <si>
    <t>Avskrivninger</t>
  </si>
  <si>
    <t>Andre driftskostnader</t>
  </si>
  <si>
    <t>Sum driftskostnader</t>
  </si>
  <si>
    <t>Finansinntekter</t>
  </si>
  <si>
    <t>Finanskostnader</t>
  </si>
  <si>
    <t>Skattekostnad</t>
  </si>
  <si>
    <t>Årsoverskudd</t>
  </si>
  <si>
    <t>Oppgave 7.2</t>
  </si>
  <si>
    <t>Langvann spesialhandel AS</t>
  </si>
  <si>
    <t>a) Bruttofortjeneste</t>
  </si>
  <si>
    <t>b) Driftsmargin</t>
  </si>
  <si>
    <t>c) Resultatgrad</t>
  </si>
  <si>
    <t>d) Totalrentabilitet</t>
  </si>
  <si>
    <t>e) EK-rentabilitet før skatt</t>
  </si>
  <si>
    <t>Gj.sn.totalkapital</t>
  </si>
  <si>
    <t>Gj.sn.egenkapital</t>
  </si>
  <si>
    <t>allene</t>
  </si>
  <si>
    <t>EIENDELER:</t>
  </si>
  <si>
    <t>Varebeholdning</t>
  </si>
  <si>
    <t>Andre omløpsmidler</t>
  </si>
  <si>
    <t>Sum omløpsmidler</t>
  </si>
  <si>
    <t>EGENKAPITAL OG GJELD</t>
  </si>
  <si>
    <t>Langsiktig gjeld</t>
  </si>
  <si>
    <t>Kortsiktig gjeld</t>
  </si>
  <si>
    <t>Svar på spørsmålene her:</t>
  </si>
  <si>
    <t xml:space="preserve">Tara AS </t>
  </si>
  <si>
    <t>Tall i hele tusen kr</t>
  </si>
  <si>
    <t>Likviditetsgrad 1</t>
  </si>
  <si>
    <t>Likviditetsgrad 2</t>
  </si>
  <si>
    <t>Arbeidskapital</t>
  </si>
  <si>
    <t>Endring</t>
  </si>
  <si>
    <t>Endring i %</t>
  </si>
  <si>
    <t>Egenkapitalprosent</t>
  </si>
  <si>
    <t>EIENDELER</t>
  </si>
  <si>
    <t>Omløpsmidler:</t>
  </si>
  <si>
    <t>Kundefordringer</t>
  </si>
  <si>
    <t>Bankinnskudd</t>
  </si>
  <si>
    <t>Kortsiktig gjeld:</t>
  </si>
  <si>
    <t>Leverandørgjeld</t>
  </si>
  <si>
    <t>Annen kortsiktig gjeld</t>
  </si>
  <si>
    <t>Sum kortsiktig gjeld</t>
  </si>
  <si>
    <t>Nøkkeltall per 31.12</t>
  </si>
  <si>
    <t>Arbeidskapital (AK)</t>
  </si>
  <si>
    <t>AK i % av varebeholdning</t>
  </si>
  <si>
    <t>Finansieringsgrad 1</t>
  </si>
  <si>
    <t>Finansieringsgrad 1 i %</t>
  </si>
  <si>
    <t>Likviditetsgrad 1 i %</t>
  </si>
  <si>
    <t>Likviditetsgrad 2 i %</t>
  </si>
  <si>
    <t>Eks. A</t>
  </si>
  <si>
    <t>Saldobalanse per 31.12</t>
  </si>
  <si>
    <t>Eks.B</t>
  </si>
  <si>
    <t>A</t>
  </si>
  <si>
    <t>B</t>
  </si>
  <si>
    <t>1.</t>
  </si>
  <si>
    <t>3  Arbeidskapitalen</t>
  </si>
  <si>
    <t>Oppgave 7.7</t>
  </si>
  <si>
    <t>b)</t>
  </si>
  <si>
    <t>c)</t>
  </si>
  <si>
    <t>d)</t>
  </si>
  <si>
    <t>e)</t>
  </si>
  <si>
    <t>2. Spørsmål</t>
  </si>
  <si>
    <t>Saldobalanse per 31.12.</t>
  </si>
  <si>
    <r>
      <rPr>
        <b/>
        <sz val="11"/>
        <color theme="1"/>
        <rFont val="Calibri"/>
        <family val="2"/>
        <scheme val="minor"/>
      </rPr>
      <t>Oppgave 7.6</t>
    </r>
  </si>
  <si>
    <r>
      <rPr>
        <b/>
        <sz val="11"/>
        <color theme="1"/>
        <rFont val="Calibri"/>
        <family val="2"/>
        <scheme val="minor"/>
      </rPr>
      <t xml:space="preserve">Oppgave 7.4 </t>
    </r>
  </si>
  <si>
    <t xml:space="preserve">Oppgave 7.5 </t>
  </si>
  <si>
    <t>Sara AS</t>
  </si>
  <si>
    <t xml:space="preserve">Oppgave 7.3 </t>
  </si>
  <si>
    <t>Hovedpostene i balansen til Slettfjell AS:</t>
  </si>
  <si>
    <t>Balanse per 31.12.</t>
  </si>
  <si>
    <t xml:space="preserve"> + Rentekostnader</t>
  </si>
  <si>
    <t xml:space="preserve">   Driftsresultat</t>
  </si>
  <si>
    <t>+ Renteinntekter</t>
  </si>
  <si>
    <t xml:space="preserve">    Resultat før skattekostnad</t>
  </si>
  <si>
    <t>d)Egenkapitalens avkastning før skatt:</t>
  </si>
  <si>
    <t>b) Gjennomsnittlig egenkapital:</t>
  </si>
  <si>
    <t>Egenkapitalens avkastning etter skatt:</t>
  </si>
  <si>
    <t>e) Långivernes avkastning:</t>
  </si>
  <si>
    <t>f) Totalkapitalens rentabilitet:</t>
  </si>
  <si>
    <t>g) Egenkapitalens rentabilitet før skatt:</t>
  </si>
  <si>
    <t>Egenkapitalens rentabilitet etter skatt:</t>
  </si>
  <si>
    <t>h) Gjennomsnittlig  gjeldsrente:</t>
  </si>
  <si>
    <t>j) Driftsmarginen:</t>
  </si>
  <si>
    <t>k) Resultatgraden:</t>
  </si>
  <si>
    <t>1. Nøkkeltall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</si>
</sst>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3" fontId="0" fillId="2" borderId="0" xfId="0" applyNumberFormat="1" applyFill="1" applyBorder="1"/>
    <xf numFmtId="3" fontId="0" fillId="2" borderId="5" xfId="0" applyNumberFormat="1" applyFill="1" applyBorder="1"/>
    <xf numFmtId="3" fontId="0" fillId="2" borderId="6" xfId="0" applyNumberFormat="1" applyFill="1" applyBorder="1"/>
    <xf numFmtId="3" fontId="0" fillId="2" borderId="7" xfId="0" applyNumberFormat="1" applyFill="1" applyBorder="1"/>
    <xf numFmtId="3" fontId="0" fillId="2" borderId="8" xfId="0" applyNumberFormat="1" applyFill="1" applyBorder="1"/>
    <xf numFmtId="3" fontId="0" fillId="2" borderId="9" xfId="0" applyNumberFormat="1" applyFill="1" applyBorder="1"/>
    <xf numFmtId="0" fontId="0" fillId="2" borderId="4" xfId="0" quotePrefix="1" applyFill="1" applyBorder="1" applyAlignment="1">
      <alignment horizontal="left"/>
    </xf>
    <xf numFmtId="0" fontId="0" fillId="2" borderId="10" xfId="0" applyFill="1" applyBorder="1"/>
    <xf numFmtId="0" fontId="0" fillId="2" borderId="6" xfId="0" applyFill="1" applyBorder="1"/>
    <xf numFmtId="0" fontId="0" fillId="2" borderId="7" xfId="0" applyFill="1" applyBorder="1"/>
    <xf numFmtId="0" fontId="3" fillId="2" borderId="10" xfId="0" applyFont="1" applyFill="1" applyBorder="1"/>
    <xf numFmtId="0" fontId="3" fillId="2" borderId="7" xfId="0" applyFont="1" applyFill="1" applyBorder="1"/>
    <xf numFmtId="3" fontId="0" fillId="2" borderId="7" xfId="0" applyNumberFormat="1" applyFont="1" applyFill="1" applyBorder="1"/>
    <xf numFmtId="0" fontId="4" fillId="2" borderId="0" xfId="0" applyFont="1" applyFill="1"/>
    <xf numFmtId="0" fontId="2" fillId="2" borderId="0" xfId="0" applyFont="1" applyFill="1" applyAlignment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0" fillId="2" borderId="0" xfId="0" applyFill="1" applyAlignment="1"/>
    <xf numFmtId="0" fontId="0" fillId="2" borderId="0" xfId="0" applyFill="1"/>
    <xf numFmtId="3" fontId="0" fillId="2" borderId="0" xfId="0" applyNumberFormat="1" applyFill="1" applyAlignment="1"/>
    <xf numFmtId="3" fontId="0" fillId="2" borderId="0" xfId="0" applyNumberFormat="1" applyFill="1"/>
    <xf numFmtId="3" fontId="0" fillId="2" borderId="6" xfId="0" applyNumberFormat="1" applyFill="1" applyBorder="1" applyAlignment="1"/>
    <xf numFmtId="3" fontId="0" fillId="2" borderId="11" xfId="0" applyNumberFormat="1" applyFill="1" applyBorder="1" applyAlignment="1"/>
    <xf numFmtId="3" fontId="0" fillId="2" borderId="11" xfId="0" applyNumberFormat="1" applyFill="1" applyBorder="1"/>
    <xf numFmtId="3" fontId="2" fillId="2" borderId="0" xfId="0" applyNumberFormat="1" applyFont="1" applyFill="1" applyAlignment="1"/>
    <xf numFmtId="0" fontId="0" fillId="2" borderId="0" xfId="0" quotePrefix="1" applyFill="1" applyAlignment="1">
      <alignment horizontal="left"/>
    </xf>
    <xf numFmtId="3" fontId="0" fillId="2" borderId="0" xfId="0" applyNumberFormat="1" applyFill="1" applyBorder="1" applyAlignment="1"/>
    <xf numFmtId="0" fontId="0" fillId="2" borderId="6" xfId="0" applyFill="1" applyBorder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16" fontId="0" fillId="0" borderId="0" xfId="0" applyNumberFormat="1"/>
    <xf numFmtId="0" fontId="3" fillId="2" borderId="12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5" fillId="2" borderId="4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2" fillId="2" borderId="4" xfId="0" applyFont="1" applyFill="1" applyBorder="1"/>
    <xf numFmtId="3" fontId="2" fillId="2" borderId="0" xfId="0" applyNumberFormat="1" applyFont="1" applyFill="1" applyBorder="1"/>
    <xf numFmtId="3" fontId="2" fillId="2" borderId="5" xfId="0" applyNumberFormat="1" applyFont="1" applyFill="1" applyBorder="1"/>
    <xf numFmtId="3" fontId="2" fillId="2" borderId="6" xfId="0" applyNumberFormat="1" applyFont="1" applyFill="1" applyBorder="1"/>
    <xf numFmtId="3" fontId="2" fillId="2" borderId="7" xfId="0" applyNumberFormat="1" applyFont="1" applyFill="1" applyBorder="1"/>
    <xf numFmtId="3" fontId="0" fillId="2" borderId="13" xfId="0" applyNumberFormat="1" applyFill="1" applyBorder="1"/>
    <xf numFmtId="0" fontId="2" fillId="2" borderId="4" xfId="0" quotePrefix="1" applyFont="1" applyFill="1" applyBorder="1" applyAlignment="1">
      <alignment horizontal="left"/>
    </xf>
    <xf numFmtId="16" fontId="0" fillId="0" borderId="0" xfId="0" quotePrefix="1" applyNumberFormat="1" applyAlignment="1">
      <alignment horizontal="left"/>
    </xf>
    <xf numFmtId="3" fontId="0" fillId="0" borderId="0" xfId="0" applyNumberFormat="1" applyBorder="1"/>
    <xf numFmtId="0" fontId="0" fillId="0" borderId="0" xfId="0" applyBorder="1"/>
    <xf numFmtId="0" fontId="0" fillId="0" borderId="0" xfId="0" applyAlignment="1">
      <alignment horizontal="left"/>
    </xf>
    <xf numFmtId="14" fontId="2" fillId="0" borderId="0" xfId="0" applyNumberFormat="1" applyFont="1"/>
    <xf numFmtId="9" fontId="0" fillId="0" borderId="0" xfId="1" applyFont="1"/>
    <xf numFmtId="3" fontId="0" fillId="0" borderId="6" xfId="0" applyNumberFormat="1" applyBorder="1"/>
    <xf numFmtId="3" fontId="0" fillId="0" borderId="0" xfId="0" applyNumberForma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Border="1" applyAlignment="1">
      <alignment horizontal="center"/>
    </xf>
    <xf numFmtId="9" fontId="0" fillId="0" borderId="0" xfId="1" applyFont="1" applyAlignment="1">
      <alignment horizontal="center"/>
    </xf>
    <xf numFmtId="3" fontId="0" fillId="0" borderId="10" xfId="0" applyNumberFormat="1" applyBorder="1" applyAlignment="1">
      <alignment horizontal="center"/>
    </xf>
    <xf numFmtId="9" fontId="0" fillId="0" borderId="6" xfId="1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9" fontId="0" fillId="0" borderId="11" xfId="1" applyFont="1" applyBorder="1" applyAlignment="1">
      <alignment horizontal="center"/>
    </xf>
    <xf numFmtId="0" fontId="2" fillId="0" borderId="0" xfId="0" applyFont="1" applyAlignment="1">
      <alignment horizontal="left"/>
    </xf>
    <xf numFmtId="9" fontId="0" fillId="0" borderId="6" xfId="1" applyFont="1" applyBorder="1"/>
    <xf numFmtId="3" fontId="2" fillId="2" borderId="11" xfId="0" applyNumberFormat="1" applyFont="1" applyFill="1" applyBorder="1"/>
    <xf numFmtId="3" fontId="2" fillId="2" borderId="13" xfId="0" applyNumberFormat="1" applyFont="1" applyFill="1" applyBorder="1"/>
    <xf numFmtId="2" fontId="0" fillId="0" borderId="0" xfId="0" applyNumberFormat="1"/>
    <xf numFmtId="164" fontId="0" fillId="0" borderId="0" xfId="1" applyNumberFormat="1" applyFont="1"/>
    <xf numFmtId="2" fontId="0" fillId="0" borderId="0" xfId="1" applyNumberFormat="1" applyFont="1"/>
    <xf numFmtId="0" fontId="0" fillId="2" borderId="14" xfId="0" applyFill="1" applyBorder="1"/>
    <xf numFmtId="3" fontId="0" fillId="2" borderId="14" xfId="0" applyNumberFormat="1" applyFill="1" applyBorder="1"/>
    <xf numFmtId="165" fontId="0" fillId="0" borderId="14" xfId="0" applyNumberFormat="1" applyBorder="1" applyAlignment="1">
      <alignment horizontal="center"/>
    </xf>
    <xf numFmtId="9" fontId="0" fillId="0" borderId="14" xfId="1" applyFon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0" fillId="2" borderId="0" xfId="0" quotePrefix="1" applyFill="1" applyBorder="1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applyFont="1"/>
    <xf numFmtId="0" fontId="3" fillId="2" borderId="12" xfId="0" quotePrefix="1" applyFont="1" applyFill="1" applyBorder="1" applyAlignment="1">
      <alignment horizontal="left"/>
    </xf>
    <xf numFmtId="0" fontId="0" fillId="2" borderId="0" xfId="0" applyFont="1" applyFill="1"/>
    <xf numFmtId="0" fontId="0" fillId="0" borderId="0" xfId="0" quotePrefix="1" applyAlignment="1">
      <alignment horizontal="left"/>
    </xf>
    <xf numFmtId="0" fontId="0" fillId="2" borderId="14" xfId="0" quotePrefix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752476</xdr:colOff>
      <xdr:row>18</xdr:row>
      <xdr:rowOff>209550</xdr:rowOff>
    </xdr:from>
    <xdr:to>
      <xdr:col>6</xdr:col>
      <xdr:colOff>9526</xdr:colOff>
      <xdr:row>27</xdr:row>
      <xdr:rowOff>38100</xdr:rowOff>
    </xdr:to>
    <xdr:sp macro="" textlink="">
      <xdr:nvSpPr>
        <xdr:cNvPr id="2" name="TekstSylinder 1"/>
        <xdr:cNvSpPr txBox="1"/>
      </xdr:nvSpPr>
      <xdr:spPr>
        <a:xfrm>
          <a:off x="3486151" y="2962275"/>
          <a:ext cx="2305050" cy="160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Legg</a:t>
          </a:r>
          <a:r>
            <a:rPr lang="nb-NO" sz="1100" baseline="0"/>
            <a:t> inn formler for beregningene ved å klikke på tallene i balansen og resultat.</a:t>
          </a:r>
        </a:p>
        <a:p>
          <a:r>
            <a:rPr lang="nb-NO" sz="1100" baseline="0"/>
            <a:t>Bruk prosentformat og reguler antall desimaler for svarene som skal regnes ut i %.</a:t>
          </a:r>
          <a:endParaRPr lang="nb-N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285749</xdr:colOff>
      <xdr:row>2</xdr:row>
      <xdr:rowOff>161924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85724</xdr:rowOff>
    </xdr:from>
    <xdr:to>
      <xdr:col>7</xdr:col>
      <xdr:colOff>476249</xdr:colOff>
      <xdr:row>60</xdr:row>
      <xdr:rowOff>9525</xdr:rowOff>
    </xdr:to>
    <xdr:sp macro="" textlink="">
      <xdr:nvSpPr>
        <xdr:cNvPr id="2" name="TekstSylinder 1"/>
        <xdr:cNvSpPr txBox="1"/>
      </xdr:nvSpPr>
      <xdr:spPr>
        <a:xfrm>
          <a:off x="0" y="7991474"/>
          <a:ext cx="6677024" cy="24003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2. Kommentarer</a:t>
          </a:r>
          <a:r>
            <a:rPr lang="nb-NO" sz="1100" baseline="0"/>
            <a:t> til lønnsomhetsutviklingen i 3-årsperioden:</a:t>
          </a:r>
          <a:endParaRPr lang="nb-N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628649</xdr:colOff>
      <xdr:row>2</xdr:row>
      <xdr:rowOff>161924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695324</xdr:colOff>
      <xdr:row>2</xdr:row>
      <xdr:rowOff>161924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20</xdr:row>
      <xdr:rowOff>85725</xdr:rowOff>
    </xdr:from>
    <xdr:to>
      <xdr:col>4</xdr:col>
      <xdr:colOff>28575</xdr:colOff>
      <xdr:row>22</xdr:row>
      <xdr:rowOff>161925</xdr:rowOff>
    </xdr:to>
    <xdr:sp macro="" textlink="">
      <xdr:nvSpPr>
        <xdr:cNvPr id="2" name="TekstSylinder 1"/>
        <xdr:cNvSpPr txBox="1"/>
      </xdr:nvSpPr>
      <xdr:spPr>
        <a:xfrm>
          <a:off x="76201" y="3000375"/>
          <a:ext cx="3800474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a)</a:t>
          </a:r>
        </a:p>
      </xdr:txBody>
    </xdr:sp>
    <xdr:clientData/>
  </xdr:twoCellAnchor>
  <xdr:twoCellAnchor>
    <xdr:from>
      <xdr:col>3</xdr:col>
      <xdr:colOff>133350</xdr:colOff>
      <xdr:row>23</xdr:row>
      <xdr:rowOff>47625</xdr:rowOff>
    </xdr:from>
    <xdr:to>
      <xdr:col>8</xdr:col>
      <xdr:colOff>28575</xdr:colOff>
      <xdr:row>29</xdr:row>
      <xdr:rowOff>9524</xdr:rowOff>
    </xdr:to>
    <xdr:sp macro="" textlink="">
      <xdr:nvSpPr>
        <xdr:cNvPr id="3" name="TekstSylinder 2"/>
        <xdr:cNvSpPr txBox="1"/>
      </xdr:nvSpPr>
      <xdr:spPr>
        <a:xfrm>
          <a:off x="3219450" y="3533775"/>
          <a:ext cx="3705225" cy="1104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5</xdr:col>
      <xdr:colOff>180975</xdr:colOff>
      <xdr:row>33</xdr:row>
      <xdr:rowOff>47624</xdr:rowOff>
    </xdr:from>
    <xdr:to>
      <xdr:col>7</xdr:col>
      <xdr:colOff>381000</xdr:colOff>
      <xdr:row>44</xdr:row>
      <xdr:rowOff>171449</xdr:rowOff>
    </xdr:to>
    <xdr:sp macro="" textlink="">
      <xdr:nvSpPr>
        <xdr:cNvPr id="4" name="TekstSylinder 3"/>
        <xdr:cNvSpPr txBox="1"/>
      </xdr:nvSpPr>
      <xdr:spPr>
        <a:xfrm>
          <a:off x="4791075" y="5438774"/>
          <a:ext cx="1724025" cy="2276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3</xdr:col>
      <xdr:colOff>219075</xdr:colOff>
      <xdr:row>46</xdr:row>
      <xdr:rowOff>104775</xdr:rowOff>
    </xdr:from>
    <xdr:to>
      <xdr:col>8</xdr:col>
      <xdr:colOff>28575</xdr:colOff>
      <xdr:row>48</xdr:row>
      <xdr:rowOff>171450</xdr:rowOff>
    </xdr:to>
    <xdr:sp macro="" textlink="">
      <xdr:nvSpPr>
        <xdr:cNvPr id="5" name="TekstSylinder 4"/>
        <xdr:cNvSpPr txBox="1"/>
      </xdr:nvSpPr>
      <xdr:spPr>
        <a:xfrm>
          <a:off x="3305175" y="8029575"/>
          <a:ext cx="3619500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695324</xdr:colOff>
      <xdr:row>2</xdr:row>
      <xdr:rowOff>161924</xdr:rowOff>
    </xdr:to>
    <xdr:pic>
      <xdr:nvPicPr>
        <xdr:cNvPr id="7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15</xdr:row>
      <xdr:rowOff>28576</xdr:rowOff>
    </xdr:from>
    <xdr:to>
      <xdr:col>9</xdr:col>
      <xdr:colOff>257174</xdr:colOff>
      <xdr:row>40</xdr:row>
      <xdr:rowOff>57150</xdr:rowOff>
    </xdr:to>
    <xdr:sp macro="" textlink="">
      <xdr:nvSpPr>
        <xdr:cNvPr id="2" name="TekstSylinder 1"/>
        <xdr:cNvSpPr txBox="1"/>
      </xdr:nvSpPr>
      <xdr:spPr>
        <a:xfrm>
          <a:off x="3486150" y="1981201"/>
          <a:ext cx="4438649" cy="4791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685799</xdr:colOff>
      <xdr:row>2</xdr:row>
      <xdr:rowOff>161924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21</xdr:row>
      <xdr:rowOff>76199</xdr:rowOff>
    </xdr:from>
    <xdr:to>
      <xdr:col>6</xdr:col>
      <xdr:colOff>723900</xdr:colOff>
      <xdr:row>29</xdr:row>
      <xdr:rowOff>123824</xdr:rowOff>
    </xdr:to>
    <xdr:sp macro="" textlink="">
      <xdr:nvSpPr>
        <xdr:cNvPr id="2" name="TekstSylinder 1"/>
        <xdr:cNvSpPr txBox="1"/>
      </xdr:nvSpPr>
      <xdr:spPr>
        <a:xfrm>
          <a:off x="123825" y="3124199"/>
          <a:ext cx="5429250" cy="1571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1"/>
            <a:t>a)</a:t>
          </a:r>
        </a:p>
      </xdr:txBody>
    </xdr:sp>
    <xdr:clientData/>
  </xdr:twoCellAnchor>
  <xdr:twoCellAnchor>
    <xdr:from>
      <xdr:col>0</xdr:col>
      <xdr:colOff>142876</xdr:colOff>
      <xdr:row>32</xdr:row>
      <xdr:rowOff>171450</xdr:rowOff>
    </xdr:from>
    <xdr:to>
      <xdr:col>7</xdr:col>
      <xdr:colOff>1</xdr:colOff>
      <xdr:row>37</xdr:row>
      <xdr:rowOff>171450</xdr:rowOff>
    </xdr:to>
    <xdr:sp macro="" textlink="">
      <xdr:nvSpPr>
        <xdr:cNvPr id="3" name="TekstSylinder 2"/>
        <xdr:cNvSpPr txBox="1"/>
      </xdr:nvSpPr>
      <xdr:spPr>
        <a:xfrm>
          <a:off x="142876" y="5314950"/>
          <a:ext cx="544830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523874</xdr:colOff>
      <xdr:row>2</xdr:row>
      <xdr:rowOff>161924</xdr:rowOff>
    </xdr:to>
    <xdr:pic>
      <xdr:nvPicPr>
        <xdr:cNvPr id="5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6</xdr:row>
      <xdr:rowOff>19050</xdr:rowOff>
    </xdr:from>
    <xdr:to>
      <xdr:col>11</xdr:col>
      <xdr:colOff>723900</xdr:colOff>
      <xdr:row>40</xdr:row>
      <xdr:rowOff>171450</xdr:rowOff>
    </xdr:to>
    <xdr:sp macro="" textlink="">
      <xdr:nvSpPr>
        <xdr:cNvPr id="2" name="TekstSylinder 1"/>
        <xdr:cNvSpPr txBox="1"/>
      </xdr:nvSpPr>
      <xdr:spPr>
        <a:xfrm>
          <a:off x="200025" y="400050"/>
          <a:ext cx="8905875" cy="662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561974</xdr:colOff>
      <xdr:row>3</xdr:row>
      <xdr:rowOff>114300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47974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73"/>
  <sheetViews>
    <sheetView topLeftCell="A52" workbookViewId="0">
      <selection activeCell="A73" sqref="A73"/>
    </sheetView>
  </sheetViews>
  <sheetFormatPr baseColWidth="10" defaultRowHeight="15" x14ac:dyDescent="0.25"/>
  <cols>
    <col min="1" max="1" width="29.5703125" customWidth="1"/>
  </cols>
  <sheetData>
    <row r="5" spans="1:3" x14ac:dyDescent="0.25">
      <c r="A5" s="35" t="s">
        <v>0</v>
      </c>
    </row>
    <row r="7" spans="1:3" ht="18.75" x14ac:dyDescent="0.3">
      <c r="A7" s="1" t="s">
        <v>1</v>
      </c>
      <c r="B7" s="2">
        <v>2013</v>
      </c>
      <c r="C7" s="3">
        <v>2012</v>
      </c>
    </row>
    <row r="8" spans="1:3" x14ac:dyDescent="0.25">
      <c r="A8" s="4" t="s">
        <v>2</v>
      </c>
      <c r="B8" s="5"/>
      <c r="C8" s="6"/>
    </row>
    <row r="9" spans="1:3" x14ac:dyDescent="0.25">
      <c r="A9" s="4" t="s">
        <v>3</v>
      </c>
      <c r="B9" s="7">
        <v>4000</v>
      </c>
      <c r="C9" s="8">
        <v>3650</v>
      </c>
    </row>
    <row r="10" spans="1:3" x14ac:dyDescent="0.25">
      <c r="A10" s="4" t="s">
        <v>4</v>
      </c>
      <c r="B10" s="9">
        <v>1400</v>
      </c>
      <c r="C10" s="10">
        <v>1550</v>
      </c>
    </row>
    <row r="11" spans="1:3" ht="15.75" thickBot="1" x14ac:dyDescent="0.3">
      <c r="A11" s="4" t="s">
        <v>5</v>
      </c>
      <c r="B11" s="11">
        <f>SUM(B9:B10)</f>
        <v>5400</v>
      </c>
      <c r="C11" s="12">
        <f>SUM(C9:C10)</f>
        <v>5200</v>
      </c>
    </row>
    <row r="12" spans="1:3" ht="15.75" thickTop="1" x14ac:dyDescent="0.25">
      <c r="A12" s="4"/>
      <c r="B12" s="7"/>
      <c r="C12" s="8"/>
    </row>
    <row r="13" spans="1:3" x14ac:dyDescent="0.25">
      <c r="A13" s="13" t="s">
        <v>6</v>
      </c>
      <c r="B13" s="7"/>
      <c r="C13" s="8"/>
    </row>
    <row r="14" spans="1:3" x14ac:dyDescent="0.25">
      <c r="A14" s="4" t="s">
        <v>7</v>
      </c>
      <c r="B14" s="7">
        <v>1920</v>
      </c>
      <c r="C14" s="8">
        <v>1500</v>
      </c>
    </row>
    <row r="15" spans="1:3" x14ac:dyDescent="0.25">
      <c r="A15" s="4" t="s">
        <v>8</v>
      </c>
      <c r="B15" s="9">
        <v>3480</v>
      </c>
      <c r="C15" s="10">
        <v>3700</v>
      </c>
    </row>
    <row r="16" spans="1:3" ht="15.75" thickBot="1" x14ac:dyDescent="0.3">
      <c r="A16" s="4" t="s">
        <v>9</v>
      </c>
      <c r="B16" s="11">
        <f>SUM(B14:B15)</f>
        <v>5400</v>
      </c>
      <c r="C16" s="12">
        <f>SUM(C14:C15)</f>
        <v>5200</v>
      </c>
    </row>
    <row r="17" spans="1:3" ht="15.75" thickTop="1" x14ac:dyDescent="0.25">
      <c r="A17" s="14"/>
      <c r="B17" s="15"/>
      <c r="C17" s="16"/>
    </row>
    <row r="19" spans="1:3" ht="18.75" x14ac:dyDescent="0.3">
      <c r="A19" s="17" t="s">
        <v>10</v>
      </c>
      <c r="B19" s="18">
        <v>2013</v>
      </c>
    </row>
    <row r="20" spans="1:3" x14ac:dyDescent="0.25">
      <c r="A20" s="4" t="s">
        <v>11</v>
      </c>
      <c r="B20" s="8">
        <v>10000</v>
      </c>
    </row>
    <row r="21" spans="1:3" x14ac:dyDescent="0.25">
      <c r="A21" s="4" t="s">
        <v>12</v>
      </c>
      <c r="B21" s="10">
        <v>9380</v>
      </c>
    </row>
    <row r="22" spans="1:3" x14ac:dyDescent="0.25">
      <c r="A22" s="4" t="s">
        <v>13</v>
      </c>
      <c r="B22" s="8">
        <f>B20-B21</f>
        <v>620</v>
      </c>
    </row>
    <row r="23" spans="1:3" x14ac:dyDescent="0.25">
      <c r="A23" s="13" t="s">
        <v>14</v>
      </c>
      <c r="B23" s="8">
        <v>20</v>
      </c>
    </row>
    <row r="24" spans="1:3" x14ac:dyDescent="0.25">
      <c r="A24" s="4" t="s">
        <v>15</v>
      </c>
      <c r="B24" s="10">
        <v>80</v>
      </c>
    </row>
    <row r="25" spans="1:3" x14ac:dyDescent="0.25">
      <c r="A25" s="4" t="s">
        <v>16</v>
      </c>
      <c r="B25" s="8">
        <f>B22+B23-B24</f>
        <v>560</v>
      </c>
    </row>
    <row r="26" spans="1:3" x14ac:dyDescent="0.25">
      <c r="A26" s="4" t="s">
        <v>17</v>
      </c>
      <c r="B26" s="19">
        <v>140</v>
      </c>
    </row>
    <row r="27" spans="1:3" ht="15.75" thickBot="1" x14ac:dyDescent="0.3">
      <c r="A27" s="4" t="s">
        <v>18</v>
      </c>
      <c r="B27" s="12">
        <f>B25-B26</f>
        <v>420</v>
      </c>
    </row>
    <row r="28" spans="1:3" ht="15.75" thickTop="1" x14ac:dyDescent="0.25">
      <c r="A28" s="14"/>
      <c r="B28" s="16"/>
    </row>
    <row r="31" spans="1:3" x14ac:dyDescent="0.25">
      <c r="A31" s="5" t="s">
        <v>19</v>
      </c>
    </row>
    <row r="33" spans="1:1" x14ac:dyDescent="0.25">
      <c r="A33" s="88" t="s">
        <v>104</v>
      </c>
    </row>
    <row r="35" spans="1:1" x14ac:dyDescent="0.25">
      <c r="A35" t="s">
        <v>20</v>
      </c>
    </row>
    <row r="37" spans="1:1" x14ac:dyDescent="0.25">
      <c r="A37" s="88" t="s">
        <v>102</v>
      </c>
    </row>
    <row r="38" spans="1:1" x14ac:dyDescent="0.25">
      <c r="A38" s="88" t="s">
        <v>99</v>
      </c>
    </row>
    <row r="39" spans="1:1" x14ac:dyDescent="0.25">
      <c r="A39" s="88"/>
    </row>
    <row r="40" spans="1:1" x14ac:dyDescent="0.25">
      <c r="A40" t="s">
        <v>21</v>
      </c>
    </row>
    <row r="42" spans="1:1" x14ac:dyDescent="0.25">
      <c r="A42" s="88" t="s">
        <v>100</v>
      </c>
    </row>
    <row r="43" spans="1:1" x14ac:dyDescent="0.25">
      <c r="A43" s="88" t="s">
        <v>101</v>
      </c>
    </row>
    <row r="46" spans="1:1" x14ac:dyDescent="0.25">
      <c r="A46" s="88" t="s">
        <v>103</v>
      </c>
    </row>
    <row r="49" spans="1:1" x14ac:dyDescent="0.25">
      <c r="A49" s="88" t="s">
        <v>105</v>
      </c>
    </row>
    <row r="52" spans="1:1" x14ac:dyDescent="0.25">
      <c r="A52" s="88" t="s">
        <v>106</v>
      </c>
    </row>
    <row r="55" spans="1:1" x14ac:dyDescent="0.25">
      <c r="A55" s="88" t="s">
        <v>107</v>
      </c>
    </row>
    <row r="58" spans="1:1" x14ac:dyDescent="0.25">
      <c r="A58" s="88" t="s">
        <v>108</v>
      </c>
    </row>
    <row r="61" spans="1:1" x14ac:dyDescent="0.25">
      <c r="A61" s="88" t="s">
        <v>109</v>
      </c>
    </row>
    <row r="64" spans="1:1" x14ac:dyDescent="0.25">
      <c r="A64" s="88" t="s">
        <v>110</v>
      </c>
    </row>
    <row r="67" spans="1:1" x14ac:dyDescent="0.25">
      <c r="A67" t="s">
        <v>22</v>
      </c>
    </row>
    <row r="70" spans="1:1" x14ac:dyDescent="0.25">
      <c r="A70" s="88" t="s">
        <v>111</v>
      </c>
    </row>
    <row r="73" spans="1:1" x14ac:dyDescent="0.25">
      <c r="A73" s="88" t="s">
        <v>112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55"/>
  <sheetViews>
    <sheetView workbookViewId="0">
      <selection activeCell="C46" sqref="C46"/>
    </sheetView>
  </sheetViews>
  <sheetFormatPr baseColWidth="10" defaultRowHeight="15" x14ac:dyDescent="0.25"/>
  <cols>
    <col min="1" max="1" width="24.42578125" bestFit="1" customWidth="1"/>
  </cols>
  <sheetData>
    <row r="5" spans="1:5" x14ac:dyDescent="0.25">
      <c r="A5" s="35" t="s">
        <v>37</v>
      </c>
    </row>
    <row r="6" spans="1:5" x14ac:dyDescent="0.25">
      <c r="A6" s="35"/>
    </row>
    <row r="7" spans="1:5" x14ac:dyDescent="0.25">
      <c r="A7" s="87" t="s">
        <v>38</v>
      </c>
      <c r="B7" s="25"/>
      <c r="C7" s="25"/>
      <c r="D7" s="25"/>
      <c r="E7" s="25"/>
    </row>
    <row r="8" spans="1:5" x14ac:dyDescent="0.25">
      <c r="A8" s="25"/>
      <c r="B8" s="25"/>
      <c r="C8" s="25"/>
      <c r="D8" s="25"/>
      <c r="E8" s="25"/>
    </row>
    <row r="9" spans="1:5" ht="18.75" x14ac:dyDescent="0.3">
      <c r="A9" s="20" t="s">
        <v>1</v>
      </c>
      <c r="B9" s="21">
        <v>2013</v>
      </c>
      <c r="C9" s="21">
        <v>2012</v>
      </c>
      <c r="D9" s="21">
        <v>2011</v>
      </c>
      <c r="E9" s="22">
        <v>2010</v>
      </c>
    </row>
    <row r="10" spans="1:5" x14ac:dyDescent="0.25">
      <c r="A10" s="23" t="s">
        <v>2</v>
      </c>
      <c r="B10" s="24"/>
      <c r="C10" s="24"/>
      <c r="D10" s="24"/>
      <c r="E10" s="25"/>
    </row>
    <row r="11" spans="1:5" x14ac:dyDescent="0.25">
      <c r="A11" s="25" t="s">
        <v>3</v>
      </c>
      <c r="B11" s="26">
        <v>30000</v>
      </c>
      <c r="C11" s="26">
        <v>32000</v>
      </c>
      <c r="D11" s="26">
        <v>26000</v>
      </c>
      <c r="E11" s="27">
        <v>14000</v>
      </c>
    </row>
    <row r="12" spans="1:5" x14ac:dyDescent="0.25">
      <c r="A12" s="25" t="s">
        <v>4</v>
      </c>
      <c r="B12" s="28">
        <v>26000</v>
      </c>
      <c r="C12" s="28">
        <v>28000</v>
      </c>
      <c r="D12" s="28">
        <v>30000</v>
      </c>
      <c r="E12" s="9">
        <v>36000</v>
      </c>
    </row>
    <row r="13" spans="1:5" x14ac:dyDescent="0.25">
      <c r="A13" s="25" t="s">
        <v>23</v>
      </c>
      <c r="B13" s="29">
        <v>56000</v>
      </c>
      <c r="C13" s="29">
        <v>60000</v>
      </c>
      <c r="D13" s="29">
        <v>56000</v>
      </c>
      <c r="E13" s="30">
        <v>50000</v>
      </c>
    </row>
    <row r="14" spans="1:5" x14ac:dyDescent="0.25">
      <c r="A14" s="25"/>
      <c r="B14" s="26"/>
      <c r="C14" s="26"/>
      <c r="D14" s="26"/>
      <c r="E14" s="27"/>
    </row>
    <row r="15" spans="1:5" x14ac:dyDescent="0.25">
      <c r="A15" s="23" t="s">
        <v>6</v>
      </c>
      <c r="B15" s="26"/>
      <c r="C15" s="26"/>
      <c r="D15" s="26"/>
      <c r="E15" s="27"/>
    </row>
    <row r="16" spans="1:5" x14ac:dyDescent="0.25">
      <c r="A16" s="25" t="s">
        <v>24</v>
      </c>
      <c r="B16" s="26">
        <v>20000</v>
      </c>
      <c r="C16" s="26">
        <v>15864</v>
      </c>
      <c r="D16" s="26">
        <v>15720</v>
      </c>
      <c r="E16" s="27">
        <v>15000</v>
      </c>
    </row>
    <row r="17" spans="1:5" x14ac:dyDescent="0.25">
      <c r="A17" s="25" t="s">
        <v>8</v>
      </c>
      <c r="B17" s="28">
        <v>36000</v>
      </c>
      <c r="C17" s="28">
        <v>44136</v>
      </c>
      <c r="D17" s="28">
        <v>40280</v>
      </c>
      <c r="E17" s="9">
        <v>35000</v>
      </c>
    </row>
    <row r="18" spans="1:5" x14ac:dyDescent="0.25">
      <c r="A18" s="25" t="s">
        <v>9</v>
      </c>
      <c r="B18" s="29">
        <f>SUM(B16:B17)</f>
        <v>56000</v>
      </c>
      <c r="C18" s="29">
        <f>SUM(C16:C17)</f>
        <v>60000</v>
      </c>
      <c r="D18" s="29">
        <f>SUM(D16:D17)</f>
        <v>56000</v>
      </c>
      <c r="E18" s="30">
        <f>SUM(E16:E17)</f>
        <v>50000</v>
      </c>
    </row>
    <row r="19" spans="1:5" x14ac:dyDescent="0.25">
      <c r="A19" s="25"/>
      <c r="B19" s="26"/>
      <c r="C19" s="26"/>
      <c r="D19" s="26"/>
      <c r="E19" s="27"/>
    </row>
    <row r="20" spans="1:5" x14ac:dyDescent="0.25">
      <c r="A20" s="25"/>
      <c r="B20" s="26"/>
      <c r="C20" s="26"/>
      <c r="D20" s="26"/>
      <c r="E20" s="27"/>
    </row>
    <row r="21" spans="1:5" ht="18.75" x14ac:dyDescent="0.3">
      <c r="A21" s="20" t="s">
        <v>10</v>
      </c>
      <c r="B21" s="31">
        <v>2013</v>
      </c>
      <c r="C21" s="31">
        <v>2012</v>
      </c>
      <c r="D21" s="31">
        <v>2011</v>
      </c>
      <c r="E21" s="27"/>
    </row>
    <row r="22" spans="1:5" x14ac:dyDescent="0.25">
      <c r="A22" s="32" t="s">
        <v>25</v>
      </c>
      <c r="B22" s="26"/>
      <c r="C22" s="26"/>
      <c r="D22" s="26"/>
      <c r="E22" s="27"/>
    </row>
    <row r="23" spans="1:5" x14ac:dyDescent="0.25">
      <c r="A23" s="25" t="s">
        <v>26</v>
      </c>
      <c r="B23" s="33">
        <v>40000</v>
      </c>
      <c r="C23" s="33">
        <v>30000</v>
      </c>
      <c r="D23" s="33">
        <v>25000</v>
      </c>
      <c r="E23" s="27"/>
    </row>
    <row r="24" spans="1:5" x14ac:dyDescent="0.25">
      <c r="A24" s="32" t="s">
        <v>27</v>
      </c>
      <c r="B24" s="28"/>
      <c r="C24" s="28"/>
      <c r="D24" s="28"/>
      <c r="E24" s="27"/>
    </row>
    <row r="25" spans="1:5" x14ac:dyDescent="0.25">
      <c r="A25" s="25" t="s">
        <v>28</v>
      </c>
      <c r="B25" s="26">
        <v>19500</v>
      </c>
      <c r="C25" s="26">
        <v>16000</v>
      </c>
      <c r="D25" s="26">
        <v>12500</v>
      </c>
      <c r="E25" s="27"/>
    </row>
    <row r="26" spans="1:5" x14ac:dyDescent="0.25">
      <c r="A26" s="25" t="s">
        <v>29</v>
      </c>
      <c r="B26" s="26">
        <v>5600</v>
      </c>
      <c r="C26" s="26">
        <v>4600</v>
      </c>
      <c r="D26" s="26">
        <v>3500</v>
      </c>
      <c r="E26" s="27"/>
    </row>
    <row r="27" spans="1:5" x14ac:dyDescent="0.25">
      <c r="A27" s="25" t="s">
        <v>30</v>
      </c>
      <c r="B27" s="26">
        <v>3700</v>
      </c>
      <c r="C27" s="26">
        <v>3000</v>
      </c>
      <c r="D27" s="26">
        <v>2500</v>
      </c>
      <c r="E27" s="27"/>
    </row>
    <row r="28" spans="1:5" x14ac:dyDescent="0.25">
      <c r="A28" s="25" t="s">
        <v>31</v>
      </c>
      <c r="B28" s="28">
        <v>5200</v>
      </c>
      <c r="C28" s="28">
        <v>4400</v>
      </c>
      <c r="D28" s="28">
        <v>4000</v>
      </c>
      <c r="E28" s="27"/>
    </row>
    <row r="29" spans="1:5" x14ac:dyDescent="0.25">
      <c r="A29" s="25" t="s">
        <v>32</v>
      </c>
      <c r="B29" s="29">
        <f>SUM(B25:B28)</f>
        <v>34000</v>
      </c>
      <c r="C29" s="29">
        <f>SUM(C25:C28)</f>
        <v>28000</v>
      </c>
      <c r="D29" s="29">
        <f>SUM(D25:D28)</f>
        <v>22500</v>
      </c>
      <c r="E29" s="27"/>
    </row>
    <row r="30" spans="1:5" x14ac:dyDescent="0.25">
      <c r="A30" s="23" t="s">
        <v>13</v>
      </c>
      <c r="B30" s="26">
        <f>B23-B29</f>
        <v>6000</v>
      </c>
      <c r="C30" s="26">
        <f>C23-C29</f>
        <v>2000</v>
      </c>
      <c r="D30" s="26">
        <f>D23-D29</f>
        <v>2500</v>
      </c>
      <c r="E30" s="27"/>
    </row>
    <row r="31" spans="1:5" x14ac:dyDescent="0.25">
      <c r="A31" s="25" t="s">
        <v>33</v>
      </c>
      <c r="B31" s="26">
        <v>400</v>
      </c>
      <c r="C31" s="26">
        <v>100</v>
      </c>
      <c r="D31" s="26">
        <v>200</v>
      </c>
      <c r="E31" s="27"/>
    </row>
    <row r="32" spans="1:5" x14ac:dyDescent="0.25">
      <c r="A32" s="25" t="s">
        <v>34</v>
      </c>
      <c r="B32" s="26">
        <v>2900</v>
      </c>
      <c r="C32" s="26">
        <v>1900</v>
      </c>
      <c r="D32" s="26">
        <v>1700</v>
      </c>
      <c r="E32" s="27"/>
    </row>
    <row r="33" spans="1:5" x14ac:dyDescent="0.25">
      <c r="A33" s="23" t="s">
        <v>16</v>
      </c>
      <c r="B33" s="28">
        <f>B30+B31-B32</f>
        <v>3500</v>
      </c>
      <c r="C33" s="28">
        <f>C30+C31-C32</f>
        <v>200</v>
      </c>
      <c r="D33" s="28">
        <f>D30+D31-D32</f>
        <v>1000</v>
      </c>
      <c r="E33" s="25"/>
    </row>
    <row r="34" spans="1:5" x14ac:dyDescent="0.25">
      <c r="A34" s="25" t="s">
        <v>35</v>
      </c>
      <c r="B34" s="34">
        <v>980</v>
      </c>
      <c r="C34" s="34">
        <v>56</v>
      </c>
      <c r="D34" s="34">
        <v>290</v>
      </c>
      <c r="E34" s="25"/>
    </row>
    <row r="35" spans="1:5" x14ac:dyDescent="0.25">
      <c r="A35" s="23" t="s">
        <v>36</v>
      </c>
      <c r="B35" s="29">
        <f>B33-B34</f>
        <v>2520</v>
      </c>
      <c r="C35" s="29">
        <f>C33-C34</f>
        <v>144</v>
      </c>
      <c r="D35" s="29">
        <f>D33-D34</f>
        <v>710</v>
      </c>
      <c r="E35" s="25"/>
    </row>
    <row r="37" spans="1:5" x14ac:dyDescent="0.25">
      <c r="B37" s="36">
        <v>2013</v>
      </c>
      <c r="C37" s="36">
        <v>2012</v>
      </c>
      <c r="D37" s="36">
        <v>2011</v>
      </c>
    </row>
    <row r="38" spans="1:5" x14ac:dyDescent="0.25">
      <c r="A38" t="s">
        <v>44</v>
      </c>
      <c r="B38" s="37"/>
      <c r="C38" s="37"/>
      <c r="D38" s="37"/>
    </row>
    <row r="39" spans="1:5" x14ac:dyDescent="0.25">
      <c r="A39" t="s">
        <v>45</v>
      </c>
      <c r="B39" s="37"/>
      <c r="C39" s="37"/>
      <c r="D39" s="37"/>
    </row>
    <row r="40" spans="1:5" x14ac:dyDescent="0.25">
      <c r="B40" s="37"/>
      <c r="C40" s="37"/>
      <c r="D40" s="37"/>
    </row>
    <row r="41" spans="1:5" x14ac:dyDescent="0.25">
      <c r="A41" t="s">
        <v>113</v>
      </c>
      <c r="B41" s="36"/>
      <c r="C41" s="36"/>
      <c r="D41" s="36"/>
    </row>
    <row r="42" spans="1:5" x14ac:dyDescent="0.25">
      <c r="A42" t="s">
        <v>39</v>
      </c>
      <c r="B42" s="38"/>
      <c r="C42" s="38"/>
      <c r="D42" s="38"/>
    </row>
    <row r="43" spans="1:5" x14ac:dyDescent="0.25">
      <c r="A43" t="s">
        <v>40</v>
      </c>
      <c r="B43" s="38"/>
      <c r="C43" s="38"/>
      <c r="D43" s="38"/>
    </row>
    <row r="44" spans="1:5" x14ac:dyDescent="0.25">
      <c r="A44" t="s">
        <v>41</v>
      </c>
      <c r="B44" s="38"/>
      <c r="C44" s="38"/>
      <c r="D44" s="38"/>
    </row>
    <row r="45" spans="1:5" x14ac:dyDescent="0.25">
      <c r="A45" t="s">
        <v>42</v>
      </c>
      <c r="B45" s="38"/>
      <c r="C45" s="38"/>
      <c r="D45" s="38"/>
    </row>
    <row r="46" spans="1:5" x14ac:dyDescent="0.25">
      <c r="A46" t="s">
        <v>43</v>
      </c>
      <c r="B46" s="38"/>
      <c r="C46" s="38"/>
      <c r="D46" s="38"/>
    </row>
    <row r="55" spans="17:17" x14ac:dyDescent="0.25">
      <c r="Q55" t="s">
        <v>46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21"/>
  <sheetViews>
    <sheetView workbookViewId="0">
      <selection activeCell="D7" sqref="D7"/>
    </sheetView>
  </sheetViews>
  <sheetFormatPr baseColWidth="10" defaultRowHeight="15" x14ac:dyDescent="0.25"/>
  <cols>
    <col min="1" max="1" width="23.42578125" bestFit="1" customWidth="1"/>
  </cols>
  <sheetData>
    <row r="5" spans="1:3" x14ac:dyDescent="0.25">
      <c r="A5" s="84" t="s">
        <v>96</v>
      </c>
      <c r="B5" s="35"/>
      <c r="C5" s="35"/>
    </row>
    <row r="6" spans="1:3" x14ac:dyDescent="0.25">
      <c r="A6" s="84"/>
      <c r="B6" s="35"/>
      <c r="C6" s="35"/>
    </row>
    <row r="7" spans="1:3" x14ac:dyDescent="0.25">
      <c r="A7" s="39" t="s">
        <v>97</v>
      </c>
    </row>
    <row r="8" spans="1:3" ht="18.75" x14ac:dyDescent="0.3">
      <c r="A8" s="86" t="s">
        <v>98</v>
      </c>
      <c r="B8" s="41">
        <v>2013</v>
      </c>
      <c r="C8" s="42">
        <v>2012</v>
      </c>
    </row>
    <row r="9" spans="1:3" ht="15.75" x14ac:dyDescent="0.25">
      <c r="A9" s="43" t="s">
        <v>47</v>
      </c>
      <c r="B9" s="44"/>
      <c r="C9" s="45"/>
    </row>
    <row r="10" spans="1:3" x14ac:dyDescent="0.25">
      <c r="A10" s="46" t="s">
        <v>3</v>
      </c>
      <c r="B10" s="47">
        <v>3000</v>
      </c>
      <c r="C10" s="48">
        <v>3200</v>
      </c>
    </row>
    <row r="11" spans="1:3" x14ac:dyDescent="0.25">
      <c r="A11" s="13" t="s">
        <v>48</v>
      </c>
      <c r="B11" s="7">
        <v>900</v>
      </c>
      <c r="C11" s="8">
        <v>800</v>
      </c>
    </row>
    <row r="12" spans="1:3" x14ac:dyDescent="0.25">
      <c r="A12" s="4" t="s">
        <v>49</v>
      </c>
      <c r="B12" s="9">
        <v>800</v>
      </c>
      <c r="C12" s="10">
        <v>1000</v>
      </c>
    </row>
    <row r="13" spans="1:3" x14ac:dyDescent="0.25">
      <c r="A13" s="46" t="s">
        <v>50</v>
      </c>
      <c r="B13" s="49">
        <f>B11+B12</f>
        <v>1700</v>
      </c>
      <c r="C13" s="50">
        <f>SUM(C11:C12)</f>
        <v>1800</v>
      </c>
    </row>
    <row r="14" spans="1:3" x14ac:dyDescent="0.25">
      <c r="A14" s="13" t="s">
        <v>5</v>
      </c>
      <c r="B14" s="30">
        <f>B10+B13</f>
        <v>4700</v>
      </c>
      <c r="C14" s="51">
        <f>C10+C13</f>
        <v>5000</v>
      </c>
    </row>
    <row r="15" spans="1:3" x14ac:dyDescent="0.25">
      <c r="A15" s="4" t="s">
        <v>51</v>
      </c>
      <c r="B15" s="7"/>
      <c r="C15" s="8"/>
    </row>
    <row r="16" spans="1:3" x14ac:dyDescent="0.25">
      <c r="A16" s="52" t="s">
        <v>24</v>
      </c>
      <c r="B16" s="47">
        <v>1200</v>
      </c>
      <c r="C16" s="48">
        <v>1000</v>
      </c>
    </row>
    <row r="17" spans="1:3" x14ac:dyDescent="0.25">
      <c r="A17" s="46" t="s">
        <v>52</v>
      </c>
      <c r="B17" s="47">
        <v>2400</v>
      </c>
      <c r="C17" s="48">
        <v>2500</v>
      </c>
    </row>
    <row r="18" spans="1:3" x14ac:dyDescent="0.25">
      <c r="A18" s="46" t="s">
        <v>53</v>
      </c>
      <c r="B18" s="49">
        <v>1100</v>
      </c>
      <c r="C18" s="50">
        <v>1500</v>
      </c>
    </row>
    <row r="19" spans="1:3" x14ac:dyDescent="0.25">
      <c r="A19" s="14" t="s">
        <v>9</v>
      </c>
      <c r="B19" s="30">
        <f>SUM(B16:B18)</f>
        <v>4700</v>
      </c>
      <c r="C19" s="51">
        <f>SUM(C16:C18)</f>
        <v>5000</v>
      </c>
    </row>
    <row r="21" spans="1:3" x14ac:dyDescent="0.25">
      <c r="A21" t="s">
        <v>54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48"/>
  <sheetViews>
    <sheetView workbookViewId="0">
      <selection activeCell="A6" sqref="A6"/>
    </sheetView>
  </sheetViews>
  <sheetFormatPr baseColWidth="10" defaultRowHeight="15" x14ac:dyDescent="0.25"/>
  <cols>
    <col min="1" max="1" width="23.42578125" bestFit="1" customWidth="1"/>
  </cols>
  <sheetData>
    <row r="5" spans="1:3" x14ac:dyDescent="0.25">
      <c r="A5" s="53" t="s">
        <v>93</v>
      </c>
      <c r="B5" s="54"/>
      <c r="C5" s="54"/>
    </row>
    <row r="6" spans="1:3" x14ac:dyDescent="0.25">
      <c r="A6" s="53"/>
      <c r="B6" s="54"/>
      <c r="C6" s="54"/>
    </row>
    <row r="7" spans="1:3" x14ac:dyDescent="0.25">
      <c r="A7" t="s">
        <v>55</v>
      </c>
      <c r="B7" s="55" t="s">
        <v>56</v>
      </c>
      <c r="C7" s="55"/>
    </row>
    <row r="8" spans="1:3" ht="18.75" x14ac:dyDescent="0.3">
      <c r="A8" s="40" t="s">
        <v>1</v>
      </c>
      <c r="B8" s="41">
        <v>2013</v>
      </c>
      <c r="C8" s="42">
        <v>2012</v>
      </c>
    </row>
    <row r="9" spans="1:3" ht="15.75" x14ac:dyDescent="0.25">
      <c r="A9" s="43" t="s">
        <v>47</v>
      </c>
      <c r="B9" s="44"/>
      <c r="C9" s="45"/>
    </row>
    <row r="10" spans="1:3" x14ac:dyDescent="0.25">
      <c r="A10" s="46" t="s">
        <v>3</v>
      </c>
      <c r="B10" s="47">
        <v>1000</v>
      </c>
      <c r="C10" s="48">
        <v>600</v>
      </c>
    </row>
    <row r="11" spans="1:3" x14ac:dyDescent="0.25">
      <c r="A11" s="13" t="s">
        <v>48</v>
      </c>
      <c r="B11" s="7">
        <v>700</v>
      </c>
      <c r="C11" s="8">
        <v>750</v>
      </c>
    </row>
    <row r="12" spans="1:3" x14ac:dyDescent="0.25">
      <c r="A12" s="4" t="s">
        <v>49</v>
      </c>
      <c r="B12" s="9">
        <v>800</v>
      </c>
      <c r="C12" s="10">
        <v>1250</v>
      </c>
    </row>
    <row r="13" spans="1:3" x14ac:dyDescent="0.25">
      <c r="A13" s="46" t="s">
        <v>50</v>
      </c>
      <c r="B13" s="49">
        <f>B11+B12</f>
        <v>1500</v>
      </c>
      <c r="C13" s="50">
        <f>SUM(C11:C12)</f>
        <v>2000</v>
      </c>
    </row>
    <row r="14" spans="1:3" x14ac:dyDescent="0.25">
      <c r="A14" s="13" t="s">
        <v>5</v>
      </c>
      <c r="B14" s="30">
        <f>B10+B13</f>
        <v>2500</v>
      </c>
      <c r="C14" s="51">
        <f>C10+C13</f>
        <v>2600</v>
      </c>
    </row>
    <row r="15" spans="1:3" x14ac:dyDescent="0.25">
      <c r="A15" s="4" t="s">
        <v>51</v>
      </c>
      <c r="B15" s="7"/>
      <c r="C15" s="8"/>
    </row>
    <row r="16" spans="1:3" x14ac:dyDescent="0.25">
      <c r="A16" s="52" t="s">
        <v>24</v>
      </c>
      <c r="B16" s="47">
        <v>600</v>
      </c>
      <c r="C16" s="48">
        <v>600</v>
      </c>
    </row>
    <row r="17" spans="1:3" x14ac:dyDescent="0.25">
      <c r="A17" s="46" t="s">
        <v>52</v>
      </c>
      <c r="B17" s="47">
        <v>550</v>
      </c>
      <c r="C17" s="48">
        <v>600</v>
      </c>
    </row>
    <row r="18" spans="1:3" x14ac:dyDescent="0.25">
      <c r="A18" s="46" t="s">
        <v>53</v>
      </c>
      <c r="B18" s="49">
        <v>1350</v>
      </c>
      <c r="C18" s="50">
        <v>1400</v>
      </c>
    </row>
    <row r="19" spans="1:3" x14ac:dyDescent="0.25">
      <c r="A19" s="14" t="s">
        <v>9</v>
      </c>
      <c r="B19" s="30">
        <f>SUM(B16:B18)</f>
        <v>2500</v>
      </c>
      <c r="C19" s="51">
        <f>SUM(C16:C18)</f>
        <v>2600</v>
      </c>
    </row>
    <row r="25" spans="1:3" x14ac:dyDescent="0.25">
      <c r="A25" s="56" t="s">
        <v>86</v>
      </c>
      <c r="B25" s="57">
        <v>41639</v>
      </c>
      <c r="C25" s="57">
        <v>41275</v>
      </c>
    </row>
    <row r="26" spans="1:3" x14ac:dyDescent="0.25">
      <c r="A26" t="s">
        <v>57</v>
      </c>
      <c r="B26" s="58"/>
      <c r="C26" s="58"/>
    </row>
    <row r="27" spans="1:3" x14ac:dyDescent="0.25">
      <c r="A27" t="s">
        <v>58</v>
      </c>
      <c r="B27" s="58"/>
      <c r="C27" s="58"/>
    </row>
    <row r="30" spans="1:3" x14ac:dyDescent="0.25">
      <c r="A30" s="56" t="s">
        <v>87</v>
      </c>
    </row>
    <row r="31" spans="1:3" x14ac:dyDescent="0.25">
      <c r="A31" t="s">
        <v>59</v>
      </c>
      <c r="B31" s="59"/>
      <c r="C31" s="59"/>
    </row>
    <row r="32" spans="1:3" x14ac:dyDescent="0.25">
      <c r="B32" s="60"/>
      <c r="C32" s="60"/>
    </row>
    <row r="33" spans="1:5" x14ac:dyDescent="0.25">
      <c r="A33" s="56" t="s">
        <v>88</v>
      </c>
    </row>
    <row r="34" spans="1:5" ht="18.75" x14ac:dyDescent="0.3">
      <c r="A34" s="40" t="s">
        <v>1</v>
      </c>
      <c r="B34" s="41">
        <v>2013</v>
      </c>
      <c r="C34" s="42">
        <v>2012</v>
      </c>
      <c r="D34" s="61" t="s">
        <v>60</v>
      </c>
      <c r="E34" s="62" t="s">
        <v>61</v>
      </c>
    </row>
    <row r="35" spans="1:5" ht="15.75" x14ac:dyDescent="0.25">
      <c r="A35" s="43" t="s">
        <v>47</v>
      </c>
      <c r="B35" s="44"/>
      <c r="C35" s="45"/>
      <c r="D35" s="63"/>
      <c r="E35" s="64"/>
    </row>
    <row r="36" spans="1:5" x14ac:dyDescent="0.25">
      <c r="A36" s="46" t="s">
        <v>3</v>
      </c>
      <c r="B36" s="47">
        <v>1000</v>
      </c>
      <c r="C36" s="48">
        <v>600</v>
      </c>
      <c r="D36" s="65"/>
      <c r="E36" s="66"/>
    </row>
    <row r="37" spans="1:5" x14ac:dyDescent="0.25">
      <c r="A37" s="13" t="s">
        <v>48</v>
      </c>
      <c r="B37" s="7">
        <v>700</v>
      </c>
      <c r="C37" s="8">
        <v>750</v>
      </c>
      <c r="D37" s="65"/>
      <c r="E37" s="66"/>
    </row>
    <row r="38" spans="1:5" x14ac:dyDescent="0.25">
      <c r="A38" s="4" t="s">
        <v>49</v>
      </c>
      <c r="B38" s="9">
        <v>800</v>
      </c>
      <c r="C38" s="10">
        <v>1250</v>
      </c>
      <c r="D38" s="65"/>
      <c r="E38" s="66"/>
    </row>
    <row r="39" spans="1:5" x14ac:dyDescent="0.25">
      <c r="A39" s="46" t="s">
        <v>50</v>
      </c>
      <c r="B39" s="49">
        <f>B37+B38</f>
        <v>1500</v>
      </c>
      <c r="C39" s="50">
        <f>SUM(C37:C38)</f>
        <v>2000</v>
      </c>
      <c r="D39" s="67"/>
      <c r="E39" s="68"/>
    </row>
    <row r="40" spans="1:5" x14ac:dyDescent="0.25">
      <c r="A40" s="13" t="s">
        <v>5</v>
      </c>
      <c r="B40" s="30">
        <f>B36+B39</f>
        <v>2500</v>
      </c>
      <c r="C40" s="51">
        <f>C36+C39</f>
        <v>2600</v>
      </c>
      <c r="D40" s="67"/>
      <c r="E40" s="68"/>
    </row>
    <row r="41" spans="1:5" x14ac:dyDescent="0.25">
      <c r="A41" s="4" t="s">
        <v>51</v>
      </c>
      <c r="B41" s="7"/>
      <c r="C41" s="8"/>
      <c r="D41" s="65"/>
      <c r="E41" s="66"/>
    </row>
    <row r="42" spans="1:5" x14ac:dyDescent="0.25">
      <c r="A42" s="52" t="s">
        <v>24</v>
      </c>
      <c r="B42" s="47">
        <v>600</v>
      </c>
      <c r="C42" s="48">
        <v>600</v>
      </c>
      <c r="D42" s="65"/>
      <c r="E42" s="66"/>
    </row>
    <row r="43" spans="1:5" x14ac:dyDescent="0.25">
      <c r="A43" s="46" t="s">
        <v>52</v>
      </c>
      <c r="B43" s="47">
        <v>550</v>
      </c>
      <c r="C43" s="48">
        <v>600</v>
      </c>
      <c r="D43" s="65"/>
      <c r="E43" s="66"/>
    </row>
    <row r="44" spans="1:5" x14ac:dyDescent="0.25">
      <c r="A44" s="46" t="s">
        <v>53</v>
      </c>
      <c r="B44" s="49">
        <v>1350</v>
      </c>
      <c r="C44" s="50">
        <v>1400</v>
      </c>
      <c r="D44" s="67"/>
      <c r="E44" s="68"/>
    </row>
    <row r="45" spans="1:5" x14ac:dyDescent="0.25">
      <c r="A45" s="14" t="s">
        <v>9</v>
      </c>
      <c r="B45" s="30">
        <f>SUM(B42:B44)</f>
        <v>2500</v>
      </c>
      <c r="C45" s="51">
        <f>SUM(C42:C44)</f>
        <v>2600</v>
      </c>
      <c r="D45" s="69"/>
      <c r="E45" s="70"/>
    </row>
    <row r="46" spans="1:5" x14ac:dyDescent="0.25">
      <c r="A46" s="55"/>
      <c r="B46" s="55"/>
      <c r="C46" s="55"/>
      <c r="D46" s="55"/>
    </row>
    <row r="47" spans="1:5" x14ac:dyDescent="0.25">
      <c r="A47" s="71" t="s">
        <v>89</v>
      </c>
    </row>
    <row r="48" spans="1:5" x14ac:dyDescent="0.25">
      <c r="A48" t="s">
        <v>62</v>
      </c>
      <c r="B48" s="72"/>
      <c r="C48" s="7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39"/>
  <sheetViews>
    <sheetView workbookViewId="0">
      <selection activeCell="A6" sqref="A6"/>
    </sheetView>
  </sheetViews>
  <sheetFormatPr baseColWidth="10" defaultRowHeight="15" x14ac:dyDescent="0.25"/>
  <cols>
    <col min="1" max="1" width="23.5703125" bestFit="1" customWidth="1"/>
  </cols>
  <sheetData>
    <row r="5" spans="1:3" x14ac:dyDescent="0.25">
      <c r="A5" s="84" t="s">
        <v>94</v>
      </c>
    </row>
    <row r="6" spans="1:3" x14ac:dyDescent="0.25">
      <c r="A6" s="84"/>
    </row>
    <row r="7" spans="1:3" x14ac:dyDescent="0.25">
      <c r="A7" s="85" t="s">
        <v>95</v>
      </c>
    </row>
    <row r="8" spans="1:3" ht="18.75" x14ac:dyDescent="0.3">
      <c r="A8" s="1" t="s">
        <v>1</v>
      </c>
      <c r="B8" s="2">
        <v>2013</v>
      </c>
      <c r="C8" s="3">
        <v>2012</v>
      </c>
    </row>
    <row r="9" spans="1:3" x14ac:dyDescent="0.25">
      <c r="A9" s="4" t="s">
        <v>63</v>
      </c>
      <c r="B9" s="5"/>
      <c r="C9" s="6"/>
    </row>
    <row r="10" spans="1:3" x14ac:dyDescent="0.25">
      <c r="A10" s="52" t="s">
        <v>3</v>
      </c>
      <c r="B10" s="49">
        <v>835000</v>
      </c>
      <c r="C10" s="50">
        <v>850000</v>
      </c>
    </row>
    <row r="11" spans="1:3" x14ac:dyDescent="0.25">
      <c r="A11" s="4" t="s">
        <v>64</v>
      </c>
      <c r="B11" s="7"/>
      <c r="C11" s="8"/>
    </row>
    <row r="12" spans="1:3" x14ac:dyDescent="0.25">
      <c r="A12" s="4" t="s">
        <v>48</v>
      </c>
      <c r="B12" s="7">
        <v>1160000</v>
      </c>
      <c r="C12" s="8">
        <v>1200000</v>
      </c>
    </row>
    <row r="13" spans="1:3" x14ac:dyDescent="0.25">
      <c r="A13" s="4" t="s">
        <v>65</v>
      </c>
      <c r="B13" s="7">
        <v>870000</v>
      </c>
      <c r="C13" s="8">
        <v>850000</v>
      </c>
    </row>
    <row r="14" spans="1:3" x14ac:dyDescent="0.25">
      <c r="A14" s="4" t="s">
        <v>66</v>
      </c>
      <c r="B14" s="9">
        <v>535000</v>
      </c>
      <c r="C14" s="10">
        <v>400000</v>
      </c>
    </row>
    <row r="15" spans="1:3" x14ac:dyDescent="0.25">
      <c r="A15" s="46" t="s">
        <v>50</v>
      </c>
      <c r="B15" s="47">
        <f>SUM(B12:B14)</f>
        <v>2565000</v>
      </c>
      <c r="C15" s="48">
        <f>SUM(C12:C14)</f>
        <v>2450000</v>
      </c>
    </row>
    <row r="16" spans="1:3" x14ac:dyDescent="0.25">
      <c r="A16" s="4" t="s">
        <v>5</v>
      </c>
      <c r="B16" s="9">
        <f>B10+B15</f>
        <v>3400000</v>
      </c>
      <c r="C16" s="10">
        <f>C10+C15</f>
        <v>3300000</v>
      </c>
    </row>
    <row r="17" spans="1:3" x14ac:dyDescent="0.25">
      <c r="A17" s="4"/>
      <c r="B17" s="7"/>
      <c r="C17" s="8"/>
    </row>
    <row r="18" spans="1:3" x14ac:dyDescent="0.25">
      <c r="A18" s="4" t="s">
        <v>51</v>
      </c>
      <c r="B18" s="7"/>
      <c r="C18" s="8"/>
    </row>
    <row r="19" spans="1:3" x14ac:dyDescent="0.25">
      <c r="A19" s="52" t="s">
        <v>7</v>
      </c>
      <c r="B19" s="49">
        <v>1325000</v>
      </c>
      <c r="C19" s="50">
        <v>1100000</v>
      </c>
    </row>
    <row r="20" spans="1:3" x14ac:dyDescent="0.25">
      <c r="A20" s="52" t="s">
        <v>52</v>
      </c>
      <c r="B20" s="73">
        <v>365000</v>
      </c>
      <c r="C20" s="74">
        <v>300000</v>
      </c>
    </row>
    <row r="21" spans="1:3" x14ac:dyDescent="0.25">
      <c r="A21" s="4" t="s">
        <v>67</v>
      </c>
      <c r="B21" s="7"/>
      <c r="C21" s="8"/>
    </row>
    <row r="22" spans="1:3" x14ac:dyDescent="0.25">
      <c r="A22" s="4" t="s">
        <v>68</v>
      </c>
      <c r="B22" s="7">
        <v>995000</v>
      </c>
      <c r="C22" s="8">
        <v>980000</v>
      </c>
    </row>
    <row r="23" spans="1:3" x14ac:dyDescent="0.25">
      <c r="A23" s="4" t="s">
        <v>69</v>
      </c>
      <c r="B23" s="9">
        <v>715000</v>
      </c>
      <c r="C23" s="10">
        <v>920000</v>
      </c>
    </row>
    <row r="24" spans="1:3" x14ac:dyDescent="0.25">
      <c r="A24" s="46" t="s">
        <v>70</v>
      </c>
      <c r="B24" s="73">
        <f>SUM(B22:B23)</f>
        <v>1710000</v>
      </c>
      <c r="C24" s="74">
        <f>SUM(C22:C23)</f>
        <v>1900000</v>
      </c>
    </row>
    <row r="25" spans="1:3" x14ac:dyDescent="0.25">
      <c r="A25" s="4" t="s">
        <v>9</v>
      </c>
      <c r="B25" s="30">
        <f>B19+B20+B24</f>
        <v>3400000</v>
      </c>
      <c r="C25" s="51">
        <f>C19+C20+C24</f>
        <v>3300000</v>
      </c>
    </row>
    <row r="26" spans="1:3" x14ac:dyDescent="0.25">
      <c r="A26" s="14"/>
      <c r="B26" s="15"/>
      <c r="C26" s="16"/>
    </row>
    <row r="28" spans="1:3" x14ac:dyDescent="0.25">
      <c r="A28" s="44" t="s">
        <v>71</v>
      </c>
      <c r="B28" s="35">
        <v>2013</v>
      </c>
      <c r="C28" s="35">
        <v>2012</v>
      </c>
    </row>
    <row r="29" spans="1:3" x14ac:dyDescent="0.25">
      <c r="A29" s="5" t="s">
        <v>72</v>
      </c>
      <c r="B29" s="60"/>
      <c r="C29" s="60"/>
    </row>
    <row r="30" spans="1:3" x14ac:dyDescent="0.25">
      <c r="A30" s="5" t="s">
        <v>73</v>
      </c>
      <c r="B30" s="58"/>
      <c r="C30" s="58"/>
    </row>
    <row r="31" spans="1:3" x14ac:dyDescent="0.25">
      <c r="A31" s="5" t="s">
        <v>74</v>
      </c>
      <c r="B31" s="75"/>
      <c r="C31" s="75"/>
    </row>
    <row r="32" spans="1:3" x14ac:dyDescent="0.25">
      <c r="A32" s="5" t="s">
        <v>75</v>
      </c>
      <c r="B32" s="76"/>
      <c r="C32" s="76"/>
    </row>
    <row r="34" spans="1:3" x14ac:dyDescent="0.25">
      <c r="A34" s="5" t="s">
        <v>57</v>
      </c>
      <c r="C34" s="75"/>
    </row>
    <row r="35" spans="1:3" x14ac:dyDescent="0.25">
      <c r="A35" s="5" t="s">
        <v>76</v>
      </c>
      <c r="B35" s="58"/>
      <c r="C35" s="58"/>
    </row>
    <row r="36" spans="1:3" x14ac:dyDescent="0.25">
      <c r="A36" s="5" t="s">
        <v>58</v>
      </c>
      <c r="B36" s="77"/>
      <c r="C36" s="77"/>
    </row>
    <row r="37" spans="1:3" x14ac:dyDescent="0.25">
      <c r="A37" s="5" t="s">
        <v>77</v>
      </c>
      <c r="B37" s="76"/>
      <c r="C37" s="76"/>
    </row>
    <row r="39" spans="1:3" x14ac:dyDescent="0.25">
      <c r="A39" s="5" t="s">
        <v>62</v>
      </c>
      <c r="B39" s="58"/>
      <c r="C39" s="5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32"/>
  <sheetViews>
    <sheetView workbookViewId="0">
      <selection activeCell="A6" sqref="A6"/>
    </sheetView>
  </sheetViews>
  <sheetFormatPr baseColWidth="10" defaultRowHeight="15" x14ac:dyDescent="0.25"/>
  <cols>
    <col min="1" max="1" width="14.5703125" bestFit="1" customWidth="1"/>
    <col min="3" max="3" width="12.140625" bestFit="1" customWidth="1"/>
    <col min="4" max="5" width="11.42578125" style="64"/>
  </cols>
  <sheetData>
    <row r="5" spans="1:3" x14ac:dyDescent="0.25">
      <c r="A5" s="83" t="s">
        <v>92</v>
      </c>
      <c r="B5" s="5"/>
      <c r="C5" s="5"/>
    </row>
    <row r="6" spans="1:3" x14ac:dyDescent="0.25">
      <c r="A6" s="83"/>
      <c r="B6" s="5"/>
      <c r="C6" s="5"/>
    </row>
    <row r="7" spans="1:3" x14ac:dyDescent="0.25">
      <c r="A7" s="78" t="s">
        <v>78</v>
      </c>
      <c r="B7" s="89" t="s">
        <v>91</v>
      </c>
      <c r="C7" s="90"/>
    </row>
    <row r="8" spans="1:3" x14ac:dyDescent="0.25">
      <c r="A8" s="78" t="s">
        <v>3</v>
      </c>
      <c r="B8" s="79">
        <v>10000</v>
      </c>
      <c r="C8" s="79"/>
    </row>
    <row r="9" spans="1:3" x14ac:dyDescent="0.25">
      <c r="A9" s="78" t="s">
        <v>24</v>
      </c>
      <c r="B9" s="79"/>
      <c r="C9" s="79">
        <v>6000</v>
      </c>
    </row>
    <row r="10" spans="1:3" x14ac:dyDescent="0.25">
      <c r="A10" s="78" t="s">
        <v>52</v>
      </c>
      <c r="B10" s="79"/>
      <c r="C10" s="79">
        <v>8000</v>
      </c>
    </row>
    <row r="11" spans="1:3" x14ac:dyDescent="0.25">
      <c r="A11" s="5"/>
      <c r="B11" s="7"/>
      <c r="C11" s="7"/>
    </row>
    <row r="12" spans="1:3" x14ac:dyDescent="0.25">
      <c r="A12" s="25" t="s">
        <v>80</v>
      </c>
      <c r="B12" s="91" t="s">
        <v>79</v>
      </c>
      <c r="C12" s="91"/>
    </row>
    <row r="13" spans="1:3" x14ac:dyDescent="0.25">
      <c r="A13" s="78" t="s">
        <v>3</v>
      </c>
      <c r="B13" s="79">
        <v>10000</v>
      </c>
      <c r="C13" s="79"/>
    </row>
    <row r="14" spans="1:3" x14ac:dyDescent="0.25">
      <c r="A14" s="78" t="s">
        <v>24</v>
      </c>
      <c r="B14" s="79"/>
      <c r="C14" s="79">
        <v>4000</v>
      </c>
    </row>
    <row r="15" spans="1:3" x14ac:dyDescent="0.25">
      <c r="A15" s="78" t="s">
        <v>52</v>
      </c>
      <c r="B15" s="79"/>
      <c r="C15" s="79">
        <v>5000</v>
      </c>
    </row>
    <row r="17" spans="1:5" x14ac:dyDescent="0.25">
      <c r="A17" s="44" t="s">
        <v>83</v>
      </c>
      <c r="D17" s="36" t="s">
        <v>81</v>
      </c>
      <c r="E17" s="36" t="s">
        <v>82</v>
      </c>
    </row>
    <row r="18" spans="1:5" x14ac:dyDescent="0.25">
      <c r="A18" s="5" t="s">
        <v>74</v>
      </c>
      <c r="D18" s="80"/>
      <c r="E18" s="80"/>
    </row>
    <row r="19" spans="1:5" x14ac:dyDescent="0.25">
      <c r="A19" s="5" t="s">
        <v>75</v>
      </c>
      <c r="D19" s="81"/>
      <c r="E19" s="81"/>
    </row>
    <row r="21" spans="1:5" x14ac:dyDescent="0.25">
      <c r="A21" t="s">
        <v>90</v>
      </c>
    </row>
    <row r="32" spans="1:5" x14ac:dyDescent="0.25">
      <c r="A32" s="71" t="s">
        <v>84</v>
      </c>
      <c r="D32" s="82"/>
      <c r="E32" s="82"/>
    </row>
  </sheetData>
  <mergeCells count="2">
    <mergeCell ref="B7:C7"/>
    <mergeCell ref="B12:C1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6"/>
  <sheetViews>
    <sheetView tabSelected="1" workbookViewId="0">
      <selection activeCell="A6" sqref="A6"/>
    </sheetView>
  </sheetViews>
  <sheetFormatPr baseColWidth="10" defaultRowHeight="15" x14ac:dyDescent="0.25"/>
  <sheetData>
    <row r="5" spans="1:1" x14ac:dyDescent="0.25">
      <c r="A5" s="35" t="s">
        <v>85</v>
      </c>
    </row>
    <row r="6" spans="1:1" x14ac:dyDescent="0.25">
      <c r="A6" s="3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7.1</vt:lpstr>
      <vt:lpstr>7.2</vt:lpstr>
      <vt:lpstr>7.3</vt:lpstr>
      <vt:lpstr>7.4</vt:lpstr>
      <vt:lpstr>7.5</vt:lpstr>
      <vt:lpstr>7.6</vt:lpstr>
      <vt:lpstr>7.7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Annelise</dc:creator>
  <cp:lastModifiedBy>Anne Berrefjord</cp:lastModifiedBy>
  <dcterms:created xsi:type="dcterms:W3CDTF">2014-06-24T18:09:02Z</dcterms:created>
  <dcterms:modified xsi:type="dcterms:W3CDTF">2014-10-17T11:59:50Z</dcterms:modified>
</cp:coreProperties>
</file>