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7425"/>
  </bookViews>
  <sheets>
    <sheet name="8.1" sheetId="1" r:id="rId1"/>
    <sheet name="8.2" sheetId="2" r:id="rId2"/>
    <sheet name="8.3" sheetId="3" r:id="rId3"/>
    <sheet name="8.4" sheetId="4" r:id="rId4"/>
    <sheet name="8.5" sheetId="5" r:id="rId5"/>
    <sheet name="8.6" sheetId="6" r:id="rId6"/>
    <sheet name="8.7" sheetId="9" r:id="rId7"/>
    <sheet name="8.8" sheetId="8" r:id="rId8"/>
    <sheet name="8.9" sheetId="7" r:id="rId9"/>
    <sheet name="8.10" sheetId="10" r:id="rId10"/>
    <sheet name="8.11" sheetId="11" r:id="rId11"/>
    <sheet name="8.12" sheetId="12" r:id="rId12"/>
    <sheet name="8.13" sheetId="15" r:id="rId13"/>
    <sheet name="8.14" sheetId="14" r:id="rId14"/>
    <sheet name="8.15" sheetId="16" r:id="rId15"/>
    <sheet name="8.16" sheetId="17" r:id="rId16"/>
    <sheet name="8.17" sheetId="18" r:id="rId17"/>
    <sheet name="8.18" sheetId="19" r:id="rId18"/>
    <sheet name="Ark1" sheetId="20" r:id="rId1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2" l="1"/>
  <c r="B17" i="12"/>
  <c r="C12" i="12"/>
  <c r="C18" i="12" s="1"/>
  <c r="C21" i="12" s="1"/>
  <c r="C23" i="12" s="1"/>
  <c r="B12" i="12"/>
  <c r="B18" i="12" s="1"/>
  <c r="B21" i="12" s="1"/>
  <c r="B23" i="12" s="1"/>
  <c r="B21" i="11"/>
  <c r="B19" i="11"/>
  <c r="B16" i="11"/>
  <c r="B15" i="11"/>
  <c r="B16" i="9"/>
  <c r="B13" i="7" l="1"/>
</calcChain>
</file>

<file path=xl/sharedStrings.xml><?xml version="1.0" encoding="utf-8"?>
<sst xmlns="http://schemas.openxmlformats.org/spreadsheetml/2006/main" count="208" uniqueCount="136">
  <si>
    <t>Inndata:</t>
  </si>
  <si>
    <t>Antall hvitløkspresser</t>
  </si>
  <si>
    <t>Innkjøpsverdi hele partiet uten mva</t>
  </si>
  <si>
    <t>Direkte innkjøpskostnader uten mva</t>
  </si>
  <si>
    <t>Merverdiavgift</t>
  </si>
  <si>
    <t>Hele partiet</t>
  </si>
  <si>
    <t>Per enhet</t>
  </si>
  <si>
    <t>Innkjøpsverdi uten mva</t>
  </si>
  <si>
    <t xml:space="preserve">Inntakskost </t>
  </si>
  <si>
    <t>a)</t>
  </si>
  <si>
    <t>80 % indirekte kostnader</t>
  </si>
  <si>
    <t>Selvkost</t>
  </si>
  <si>
    <t>b)</t>
  </si>
  <si>
    <t>10 % fortjeneste</t>
  </si>
  <si>
    <t>Salgspris uten mva</t>
  </si>
  <si>
    <t>c)</t>
  </si>
  <si>
    <t>25 % merverdiavgift</t>
  </si>
  <si>
    <t>Salgspris med merverdiavgift</t>
  </si>
  <si>
    <t>d)</t>
  </si>
  <si>
    <t xml:space="preserve"> +</t>
  </si>
  <si>
    <t xml:space="preserve"> =</t>
  </si>
  <si>
    <t>Tillegg for indirekte kostnader</t>
  </si>
  <si>
    <t xml:space="preserve">Tillegg for fortjeneste </t>
  </si>
  <si>
    <t>Beregninger:</t>
  </si>
  <si>
    <r>
      <t xml:space="preserve">Innkjøpspris per stk </t>
    </r>
    <r>
      <rPr>
        <i/>
        <sz val="11"/>
        <color theme="1"/>
        <rFont val="Calibri"/>
        <family val="2"/>
        <scheme val="minor"/>
      </rPr>
      <t>med</t>
    </r>
    <r>
      <rPr>
        <sz val="11"/>
        <color theme="1"/>
        <rFont val="Calibri"/>
        <family val="2"/>
        <scheme val="minor"/>
      </rPr>
      <t xml:space="preserve"> mva</t>
    </r>
  </si>
  <si>
    <t>Innkjøpspris uten mva</t>
  </si>
  <si>
    <t xml:space="preserve">  =</t>
  </si>
  <si>
    <t>Du finner innkjøpspris uten mva ved å dele innkjøpspris med mva på (1+ 25 %).</t>
  </si>
  <si>
    <t>Eventuelt kan du først beregne merverdiavgiften og trekke denne fra</t>
  </si>
  <si>
    <t>Tillegg for fortjeneste</t>
  </si>
  <si>
    <t>Oppgave 8.3</t>
  </si>
  <si>
    <t>Oppgave 8.4</t>
  </si>
  <si>
    <t>Inntakskost</t>
  </si>
  <si>
    <t>Salgspris med mva</t>
  </si>
  <si>
    <t>Utdata:</t>
  </si>
  <si>
    <t>–</t>
  </si>
  <si>
    <t>merverdiavgift</t>
  </si>
  <si>
    <t>=</t>
  </si>
  <si>
    <t>inntakskost</t>
  </si>
  <si>
    <t>Dekningsbidrag per stk.</t>
  </si>
  <si>
    <t>Dekningsbidraget</t>
  </si>
  <si>
    <t>Innkjøpsverdi</t>
  </si>
  <si>
    <t>Innkjøpskostnader</t>
  </si>
  <si>
    <t>Antall (stk)</t>
  </si>
  <si>
    <t>Pris per nøste uten mva</t>
  </si>
  <si>
    <t>Avanse</t>
  </si>
  <si>
    <t>Mva</t>
  </si>
  <si>
    <t>Beregninger: Lag oppsettet selv</t>
  </si>
  <si>
    <t>Her finner du løsningsplass til oppgaven. Lag gjerne en regnearkmodell hvor du skiller melom inndata og beregninger.</t>
  </si>
  <si>
    <t>Salgsinntekter</t>
  </si>
  <si>
    <t>Varekostnader</t>
  </si>
  <si>
    <t>Lønnskostnader</t>
  </si>
  <si>
    <t>Avskrivninger</t>
  </si>
  <si>
    <t>Andre driftskostnader</t>
  </si>
  <si>
    <t>Rentekostnader</t>
  </si>
  <si>
    <t>Renteinntekter</t>
  </si>
  <si>
    <t>Husleie</t>
  </si>
  <si>
    <t>Bilkostnader</t>
  </si>
  <si>
    <t>Diverse kontorkostnader</t>
  </si>
  <si>
    <t>Beregninger</t>
  </si>
  <si>
    <t>Oppgave 8.9</t>
  </si>
  <si>
    <t>Sum driftskostnader</t>
  </si>
  <si>
    <t>Driftsresultat</t>
  </si>
  <si>
    <t xml:space="preserve"> + renteinntekter</t>
  </si>
  <si>
    <t xml:space="preserve"> - rentekostnader</t>
  </si>
  <si>
    <t>Resultat før skattekostnad</t>
  </si>
  <si>
    <t xml:space="preserve"> - skattekostnad</t>
  </si>
  <si>
    <t>Årsresultat</t>
  </si>
  <si>
    <t>Vedlegg</t>
  </si>
  <si>
    <t xml:space="preserve">RESULTATREGNSKAP </t>
  </si>
  <si>
    <t>Sum driftsinntekter</t>
  </si>
  <si>
    <t>Vareforbruk</t>
  </si>
  <si>
    <t>Ordinære avskrivninger</t>
  </si>
  <si>
    <t>Finansinntekter</t>
  </si>
  <si>
    <t>Finanskostnader</t>
  </si>
  <si>
    <t>Resultat før skatt</t>
  </si>
  <si>
    <t>Skattekostnad</t>
  </si>
  <si>
    <t>Ordinært resultat</t>
  </si>
  <si>
    <t>Antall ansatte regnskapsmedarbeidere</t>
  </si>
  <si>
    <t>Gj.sn.årslønn inkl. ferielønn</t>
  </si>
  <si>
    <t>Sosiale kostnader</t>
  </si>
  <si>
    <t>Indirekte kostnader</t>
  </si>
  <si>
    <t>Fakturerbare timer per ansatt</t>
  </si>
  <si>
    <t>Fortjeneste</t>
  </si>
  <si>
    <t>Rørleggere i heltidsstilling</t>
  </si>
  <si>
    <t>Kontormedarbeidere i halv stilling</t>
  </si>
  <si>
    <t>Årslønn daglig leder</t>
  </si>
  <si>
    <t>Gj.sn.årslønn øvrige rørleggere, inkl. ferielønn og overtid</t>
  </si>
  <si>
    <t>Årslønn inkl.ferielønn kontormedarbeiderstilling</t>
  </si>
  <si>
    <t>Fakturerbar tid per rørleggere i hel stilling</t>
  </si>
  <si>
    <t>timer</t>
  </si>
  <si>
    <t>Fakturerbar tid daglig leder</t>
  </si>
  <si>
    <t>Arbeidsgiveravgift</t>
  </si>
  <si>
    <t xml:space="preserve">Fortjeneste </t>
  </si>
  <si>
    <t>Inndata</t>
  </si>
  <si>
    <t>Antall reklamemakere</t>
  </si>
  <si>
    <t>Årslønn reklamemaker</t>
  </si>
  <si>
    <t>Årslønn kontormedarbeider i 30 % stilling</t>
  </si>
  <si>
    <t>Diverse andre driftskostnader per år</t>
  </si>
  <si>
    <t>Fakturerbare timer per reklamemaker</t>
  </si>
  <si>
    <t>Materialer</t>
  </si>
  <si>
    <t>Arbeidstid</t>
  </si>
  <si>
    <t>Timelønn</t>
  </si>
  <si>
    <t>Løsningsplass</t>
  </si>
  <si>
    <t>Varekostnad</t>
  </si>
  <si>
    <t>Beregninger (utdata):</t>
  </si>
  <si>
    <t>Oppgave 8.1</t>
  </si>
  <si>
    <t>Kjøkkenting AS</t>
  </si>
  <si>
    <t>Oppgave 8.2</t>
  </si>
  <si>
    <t>Karinas klær AS</t>
  </si>
  <si>
    <t xml:space="preserve">Oppgave 8.5 </t>
  </si>
  <si>
    <t>Oppgave 8.6</t>
  </si>
  <si>
    <t>Her kan du løse oppgaven:</t>
  </si>
  <si>
    <t>Fanny Frantzen Isenkram</t>
  </si>
  <si>
    <t>Oppgave 8.7</t>
  </si>
  <si>
    <t>Maler'n AS</t>
  </si>
  <si>
    <t>Oppgave 8.8</t>
  </si>
  <si>
    <t>Toms Jernvare AS</t>
  </si>
  <si>
    <t>Oppgave 8.10</t>
  </si>
  <si>
    <t>Møbelhuset AS</t>
  </si>
  <si>
    <t>Oppgave 8.11</t>
  </si>
  <si>
    <t>Zapo AS</t>
  </si>
  <si>
    <t>Oppgave 8.12</t>
  </si>
  <si>
    <t>Veikroa</t>
  </si>
  <si>
    <t xml:space="preserve">Oppgave 8.13 </t>
  </si>
  <si>
    <t>Strandgaten pensjonat</t>
  </si>
  <si>
    <t>Oppgave 8.14</t>
  </si>
  <si>
    <t>Her kan du løse oppgaven:'</t>
  </si>
  <si>
    <t>Regnskapsføreren AS</t>
  </si>
  <si>
    <t>Oppgave 8.15</t>
  </si>
  <si>
    <t>Rørvik Rør AS</t>
  </si>
  <si>
    <t>Oppgave 8.16</t>
  </si>
  <si>
    <t>Blikk As</t>
  </si>
  <si>
    <t>Oppgave  8.17</t>
  </si>
  <si>
    <t>Gullart ANS</t>
  </si>
  <si>
    <t xml:space="preserve">Oppgave 8.18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</si>
</sst>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&quot;kr&quot;\ * #,##0.00_);_(&quot;kr&quot;\ * \(#,##0.00\);_(&quot;kr&quot;\ * &quot;-&quot;??_);_(@_)"/>
    <numFmt numFmtId="165" formatCode="_(&quot;kr&quot;\ * #,##0_);_(&quot;kr&quot;\ * \(#,##0\);_(&quot;kr&quot;\ * &quot;-&quot;_);_(@_)"/>
    <numFmt numFmtId="166" formatCode="_ &quot;kr&quot;\ * #,##0_ ;_ &quot;kr&quot;\ * \-#,##0_ ;_ &quot;kr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44" fontId="0" fillId="0" borderId="0" xfId="1" applyFont="1"/>
    <xf numFmtId="9" fontId="0" fillId="0" borderId="0" xfId="0" applyNumberFormat="1"/>
    <xf numFmtId="44" fontId="0" fillId="0" borderId="1" xfId="1" applyFont="1" applyBorder="1"/>
    <xf numFmtId="44" fontId="2" fillId="0" borderId="0" xfId="0" applyNumberFormat="1" applyFont="1" applyBorder="1"/>
    <xf numFmtId="44" fontId="0" fillId="0" borderId="1" xfId="0" applyNumberFormat="1" applyBorder="1"/>
    <xf numFmtId="44" fontId="2" fillId="0" borderId="0" xfId="0" applyNumberFormat="1" applyFont="1"/>
    <xf numFmtId="0" fontId="0" fillId="0" borderId="0" xfId="0" applyBorder="1"/>
    <xf numFmtId="0" fontId="0" fillId="0" borderId="0" xfId="0" applyFill="1" applyBorder="1"/>
    <xf numFmtId="44" fontId="2" fillId="0" borderId="2" xfId="0" applyNumberFormat="1" applyFont="1" applyBorder="1"/>
    <xf numFmtId="44" fontId="0" fillId="0" borderId="0" xfId="0" applyNumberFormat="1"/>
    <xf numFmtId="44" fontId="0" fillId="0" borderId="0" xfId="0" applyNumberFormat="1" applyBorder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4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0" fillId="0" borderId="1" xfId="0" applyNumberFormat="1" applyBorder="1"/>
    <xf numFmtId="0" fontId="0" fillId="0" borderId="0" xfId="0" quotePrefix="1" applyAlignment="1">
      <alignment horizontal="center"/>
    </xf>
    <xf numFmtId="0" fontId="0" fillId="0" borderId="2" xfId="0" applyNumberFormat="1" applyBorder="1"/>
    <xf numFmtId="165" fontId="0" fillId="0" borderId="0" xfId="0" applyNumberFormat="1"/>
    <xf numFmtId="16" fontId="4" fillId="0" borderId="0" xfId="0" quotePrefix="1" applyNumberFormat="1" applyFont="1" applyAlignment="1">
      <alignment horizontal="left"/>
    </xf>
    <xf numFmtId="16" fontId="2" fillId="0" borderId="0" xfId="0" applyNumberFormat="1" applyFont="1"/>
    <xf numFmtId="3" fontId="0" fillId="0" borderId="0" xfId="0" applyNumberFormat="1"/>
    <xf numFmtId="44" fontId="0" fillId="0" borderId="3" xfId="1" applyFont="1" applyBorder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166" fontId="0" fillId="0" borderId="0" xfId="1" applyNumberFormat="1" applyFont="1"/>
    <xf numFmtId="166" fontId="4" fillId="0" borderId="0" xfId="1" applyNumberFormat="1" applyFont="1"/>
    <xf numFmtId="166" fontId="5" fillId="0" borderId="0" xfId="1" applyNumberFormat="1" applyFont="1"/>
    <xf numFmtId="166" fontId="0" fillId="0" borderId="1" xfId="1" applyNumberFormat="1" applyFont="1" applyBorder="1"/>
    <xf numFmtId="166" fontId="0" fillId="0" borderId="3" xfId="1" applyNumberFormat="1" applyFont="1" applyBorder="1"/>
    <xf numFmtId="3" fontId="0" fillId="2" borderId="0" xfId="0" applyNumberForma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2" borderId="1" xfId="0" applyFont="1" applyFill="1" applyBorder="1"/>
    <xf numFmtId="0" fontId="2" fillId="2" borderId="1" xfId="0" quotePrefix="1" applyFont="1" applyFill="1" applyBorder="1" applyAlignment="1">
      <alignment horizontal="left"/>
    </xf>
    <xf numFmtId="0" fontId="2" fillId="2" borderId="3" xfId="0" applyFont="1" applyFill="1" applyBorder="1"/>
    <xf numFmtId="0" fontId="0" fillId="2" borderId="1" xfId="0" quotePrefix="1" applyFill="1" applyBorder="1" applyAlignment="1">
      <alignment horizontal="left"/>
    </xf>
    <xf numFmtId="0" fontId="0" fillId="2" borderId="3" xfId="0" applyFill="1" applyBorder="1"/>
    <xf numFmtId="3" fontId="2" fillId="2" borderId="5" xfId="0" applyNumberFormat="1" applyFont="1" applyFill="1" applyBorder="1"/>
    <xf numFmtId="3" fontId="0" fillId="2" borderId="5" xfId="0" applyNumberFormat="1" applyFill="1" applyBorder="1"/>
    <xf numFmtId="3" fontId="0" fillId="2" borderId="5" xfId="0" applyNumberFormat="1" applyFont="1" applyFill="1" applyBorder="1"/>
    <xf numFmtId="10" fontId="0" fillId="0" borderId="0" xfId="0" applyNumberFormat="1"/>
    <xf numFmtId="17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/>
    </xf>
    <xf numFmtId="0" fontId="9" fillId="0" borderId="0" xfId="0" applyFont="1"/>
    <xf numFmtId="0" fontId="0" fillId="0" borderId="0" xfId="0" quotePrefix="1" applyAlignment="1">
      <alignment horizontal="left"/>
    </xf>
    <xf numFmtId="16" fontId="8" fillId="0" borderId="0" xfId="0" quotePrefix="1" applyNumberFormat="1" applyFont="1" applyAlignment="1">
      <alignment horizontal="left"/>
    </xf>
    <xf numFmtId="0" fontId="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" fontId="10" fillId="0" borderId="0" xfId="0" quotePrefix="1" applyNumberFormat="1" applyFont="1" applyAlignment="1">
      <alignment horizontal="left"/>
    </xf>
    <xf numFmtId="0" fontId="0" fillId="0" borderId="0" xfId="0" applyFont="1"/>
    <xf numFmtId="0" fontId="2" fillId="2" borderId="5" xfId="2" applyNumberFormat="1" applyFont="1" applyFill="1" applyBorder="1" applyAlignment="1">
      <alignment horizontal="center"/>
    </xf>
    <xf numFmtId="17" fontId="0" fillId="0" borderId="0" xfId="0" applyNumberFormat="1" applyFont="1"/>
    <xf numFmtId="17" fontId="8" fillId="0" borderId="0" xfId="0" quotePrefix="1" applyNumberFormat="1" applyFont="1" applyAlignment="1">
      <alignment horizontal="left"/>
    </xf>
  </cellXfs>
  <cellStyles count="3">
    <cellStyle name="Komma" xfId="2" builtinId="3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333374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152399</xdr:colOff>
      <xdr:row>3</xdr:row>
      <xdr:rowOff>114300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200024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190499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666749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561974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457199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2847974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295274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495299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571499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476249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561974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561974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228599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380999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438149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276224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797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9"/>
  <sheetViews>
    <sheetView tabSelected="1" workbookViewId="0">
      <selection activeCell="F18" sqref="F18"/>
    </sheetView>
  </sheetViews>
  <sheetFormatPr baseColWidth="10" defaultRowHeight="15" x14ac:dyDescent="0.25"/>
  <cols>
    <col min="1" max="1" width="4" customWidth="1"/>
    <col min="2" max="2" width="33.7109375" bestFit="1" customWidth="1"/>
    <col min="3" max="3" width="13.7109375" customWidth="1"/>
  </cols>
  <sheetData>
    <row r="5" spans="2:3" ht="18.75" x14ac:dyDescent="0.3">
      <c r="B5" s="55" t="s">
        <v>106</v>
      </c>
    </row>
    <row r="6" spans="2:3" ht="18.75" x14ac:dyDescent="0.3">
      <c r="B6" s="55"/>
    </row>
    <row r="7" spans="2:3" x14ac:dyDescent="0.25">
      <c r="B7" t="s">
        <v>107</v>
      </c>
    </row>
    <row r="8" spans="2:3" x14ac:dyDescent="0.25">
      <c r="B8" s="28" t="s">
        <v>0</v>
      </c>
    </row>
    <row r="9" spans="2:3" x14ac:dyDescent="0.25">
      <c r="B9" t="s">
        <v>1</v>
      </c>
    </row>
    <row r="10" spans="2:3" x14ac:dyDescent="0.25">
      <c r="B10" t="s">
        <v>2</v>
      </c>
      <c r="C10" s="1"/>
    </row>
    <row r="11" spans="2:3" x14ac:dyDescent="0.25">
      <c r="B11" t="s">
        <v>3</v>
      </c>
      <c r="C11" s="1"/>
    </row>
    <row r="12" spans="2:3" x14ac:dyDescent="0.25">
      <c r="B12" t="s">
        <v>21</v>
      </c>
      <c r="C12" s="2"/>
    </row>
    <row r="13" spans="2:3" x14ac:dyDescent="0.25">
      <c r="B13" t="s">
        <v>29</v>
      </c>
      <c r="C13" s="2"/>
    </row>
    <row r="14" spans="2:3" x14ac:dyDescent="0.25">
      <c r="B14" t="s">
        <v>4</v>
      </c>
      <c r="C14" s="2"/>
    </row>
    <row r="16" spans="2:3" x14ac:dyDescent="0.25">
      <c r="B16" s="28" t="s">
        <v>23</v>
      </c>
    </row>
    <row r="17" spans="1:5" x14ac:dyDescent="0.25">
      <c r="C17" s="12" t="s">
        <v>5</v>
      </c>
      <c r="D17" s="12" t="s">
        <v>6</v>
      </c>
    </row>
    <row r="18" spans="1:5" x14ac:dyDescent="0.25">
      <c r="B18" t="s">
        <v>7</v>
      </c>
      <c r="C18" s="1"/>
    </row>
    <row r="19" spans="1:5" x14ac:dyDescent="0.25">
      <c r="A19" t="s">
        <v>19</v>
      </c>
      <c r="B19" t="s">
        <v>3</v>
      </c>
      <c r="C19" s="3"/>
    </row>
    <row r="20" spans="1:5" x14ac:dyDescent="0.25">
      <c r="A20" t="s">
        <v>20</v>
      </c>
      <c r="B20" t="s">
        <v>8</v>
      </c>
      <c r="C20" s="4"/>
      <c r="D20" s="4"/>
      <c r="E20" s="12" t="s">
        <v>9</v>
      </c>
    </row>
    <row r="21" spans="1:5" x14ac:dyDescent="0.25">
      <c r="A21" t="s">
        <v>19</v>
      </c>
      <c r="B21" t="s">
        <v>10</v>
      </c>
      <c r="C21" s="5"/>
      <c r="D21" s="5"/>
      <c r="E21" s="12"/>
    </row>
    <row r="22" spans="1:5" x14ac:dyDescent="0.25">
      <c r="A22" t="s">
        <v>20</v>
      </c>
      <c r="B22" t="s">
        <v>11</v>
      </c>
      <c r="C22" s="6"/>
      <c r="D22" s="6"/>
      <c r="E22" s="12" t="s">
        <v>12</v>
      </c>
    </row>
    <row r="23" spans="1:5" x14ac:dyDescent="0.25">
      <c r="A23" t="s">
        <v>19</v>
      </c>
      <c r="B23" s="7" t="s">
        <v>13</v>
      </c>
      <c r="C23" s="5"/>
      <c r="D23" s="5"/>
      <c r="E23" s="12"/>
    </row>
    <row r="24" spans="1:5" x14ac:dyDescent="0.25">
      <c r="A24" t="s">
        <v>20</v>
      </c>
      <c r="B24" s="8" t="s">
        <v>14</v>
      </c>
      <c r="C24" s="4"/>
      <c r="D24" s="4"/>
      <c r="E24" s="12" t="s">
        <v>15</v>
      </c>
    </row>
    <row r="25" spans="1:5" x14ac:dyDescent="0.25">
      <c r="A25" t="s">
        <v>19</v>
      </c>
      <c r="B25" s="8" t="s">
        <v>16</v>
      </c>
      <c r="C25" s="5"/>
      <c r="D25" s="5"/>
      <c r="E25" s="12"/>
    </row>
    <row r="26" spans="1:5" ht="15.75" thickBot="1" x14ac:dyDescent="0.3">
      <c r="A26" t="s">
        <v>20</v>
      </c>
      <c r="B26" s="8" t="s">
        <v>17</v>
      </c>
      <c r="C26" s="9"/>
      <c r="D26" s="9"/>
      <c r="E26" s="12" t="s">
        <v>18</v>
      </c>
    </row>
    <row r="27" spans="1:5" ht="15.75" thickTop="1" x14ac:dyDescent="0.25"/>
    <row r="28" spans="1:5" x14ac:dyDescent="0.25">
      <c r="B28" s="10"/>
      <c r="C28" s="10"/>
    </row>
    <row r="29" spans="1:5" x14ac:dyDescent="0.25">
      <c r="B29" s="11"/>
      <c r="C29" s="1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workbookViewId="0">
      <selection activeCell="C6" sqref="C6"/>
    </sheetView>
  </sheetViews>
  <sheetFormatPr baseColWidth="10" defaultRowHeight="15" x14ac:dyDescent="0.25"/>
  <cols>
    <col min="1" max="1" width="17.5703125" bestFit="1" customWidth="1"/>
  </cols>
  <sheetData>
    <row r="5" spans="1:2" ht="18.75" x14ac:dyDescent="0.3">
      <c r="A5" s="55" t="s">
        <v>118</v>
      </c>
    </row>
    <row r="6" spans="1:2" x14ac:dyDescent="0.25">
      <c r="A6" s="12"/>
    </row>
    <row r="7" spans="1:2" x14ac:dyDescent="0.25">
      <c r="A7" t="s">
        <v>117</v>
      </c>
    </row>
    <row r="8" spans="1:2" x14ac:dyDescent="0.25">
      <c r="A8" s="29" t="s">
        <v>0</v>
      </c>
    </row>
    <row r="9" spans="1:2" x14ac:dyDescent="0.25">
      <c r="A9" t="s">
        <v>41</v>
      </c>
      <c r="B9" s="23">
        <v>27650</v>
      </c>
    </row>
    <row r="10" spans="1:2" x14ac:dyDescent="0.25">
      <c r="A10" t="s">
        <v>42</v>
      </c>
      <c r="B10" s="23">
        <v>2800</v>
      </c>
    </row>
    <row r="11" spans="1:2" x14ac:dyDescent="0.25">
      <c r="A11" t="s">
        <v>43</v>
      </c>
      <c r="B11">
        <v>35</v>
      </c>
    </row>
    <row r="12" spans="1:2" x14ac:dyDescent="0.25">
      <c r="A12" t="s">
        <v>33</v>
      </c>
      <c r="B12" s="23">
        <v>1675</v>
      </c>
    </row>
    <row r="13" spans="1:2" x14ac:dyDescent="0.25">
      <c r="A13" t="s">
        <v>4</v>
      </c>
      <c r="B13" s="2">
        <v>0.25</v>
      </c>
    </row>
    <row r="15" spans="1:2" x14ac:dyDescent="0.25">
      <c r="A15" s="29" t="s">
        <v>34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23"/>
  <sheetViews>
    <sheetView workbookViewId="0">
      <selection activeCell="D5" sqref="D5"/>
    </sheetView>
  </sheetViews>
  <sheetFormatPr baseColWidth="10" defaultRowHeight="15" x14ac:dyDescent="0.25"/>
  <cols>
    <col min="1" max="1" width="24.42578125" bestFit="1" customWidth="1"/>
    <col min="2" max="2" width="15.28515625" style="31" customWidth="1"/>
  </cols>
  <sheetData>
    <row r="5" spans="1:2" ht="18.75" x14ac:dyDescent="0.3">
      <c r="A5" s="55" t="s">
        <v>120</v>
      </c>
    </row>
    <row r="6" spans="1:2" x14ac:dyDescent="0.25">
      <c r="A6" s="12"/>
    </row>
    <row r="7" spans="1:2" x14ac:dyDescent="0.25">
      <c r="A7" s="63" t="s">
        <v>119</v>
      </c>
    </row>
    <row r="8" spans="1:2" x14ac:dyDescent="0.25">
      <c r="A8" s="30" t="s">
        <v>0</v>
      </c>
      <c r="B8" s="32"/>
    </row>
    <row r="9" spans="1:2" x14ac:dyDescent="0.25">
      <c r="A9" s="15" t="s">
        <v>49</v>
      </c>
      <c r="B9" s="34">
        <v>9435000</v>
      </c>
    </row>
    <row r="10" spans="1:2" x14ac:dyDescent="0.25">
      <c r="A10" s="15" t="s">
        <v>50</v>
      </c>
      <c r="B10" s="31">
        <v>6739000</v>
      </c>
    </row>
    <row r="11" spans="1:2" x14ac:dyDescent="0.25">
      <c r="A11" s="15" t="s">
        <v>51</v>
      </c>
      <c r="B11" s="31">
        <v>1160000</v>
      </c>
    </row>
    <row r="12" spans="1:2" x14ac:dyDescent="0.25">
      <c r="A12" s="15" t="s">
        <v>53</v>
      </c>
      <c r="B12" s="31">
        <v>377000</v>
      </c>
    </row>
    <row r="13" spans="1:2" x14ac:dyDescent="0.25">
      <c r="A13" s="15" t="s">
        <v>52</v>
      </c>
      <c r="B13" s="33">
        <v>75000</v>
      </c>
    </row>
    <row r="14" spans="1:2" x14ac:dyDescent="0.25">
      <c r="A14" s="15" t="s">
        <v>56</v>
      </c>
      <c r="B14" s="34">
        <v>464000</v>
      </c>
    </row>
    <row r="15" spans="1:2" x14ac:dyDescent="0.25">
      <c r="A15" s="15" t="s">
        <v>61</v>
      </c>
      <c r="B15" s="35">
        <f>SUM(B10:B14)</f>
        <v>8815000</v>
      </c>
    </row>
    <row r="16" spans="1:2" x14ac:dyDescent="0.25">
      <c r="A16" s="15" t="s">
        <v>62</v>
      </c>
      <c r="B16" s="31">
        <f>B9-B15</f>
        <v>620000</v>
      </c>
    </row>
    <row r="17" spans="1:2" x14ac:dyDescent="0.25">
      <c r="A17" s="15" t="s">
        <v>63</v>
      </c>
      <c r="B17" s="31">
        <v>4000</v>
      </c>
    </row>
    <row r="18" spans="1:2" x14ac:dyDescent="0.25">
      <c r="A18" s="15" t="s">
        <v>64</v>
      </c>
      <c r="B18" s="34">
        <v>174000</v>
      </c>
    </row>
    <row r="19" spans="1:2" x14ac:dyDescent="0.25">
      <c r="A19" s="15" t="s">
        <v>65</v>
      </c>
      <c r="B19" s="31">
        <f>B16+B17-B18</f>
        <v>450000</v>
      </c>
    </row>
    <row r="20" spans="1:2" x14ac:dyDescent="0.25">
      <c r="A20" s="15" t="s">
        <v>66</v>
      </c>
      <c r="B20" s="34">
        <v>123000</v>
      </c>
    </row>
    <row r="21" spans="1:2" x14ac:dyDescent="0.25">
      <c r="A21" s="15" t="s">
        <v>67</v>
      </c>
      <c r="B21" s="35">
        <f>B19-B20</f>
        <v>327000</v>
      </c>
    </row>
    <row r="23" spans="1:2" x14ac:dyDescent="0.25">
      <c r="A23" s="30" t="s">
        <v>23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5"/>
  <sheetViews>
    <sheetView workbookViewId="0">
      <selection activeCell="A7" sqref="A7"/>
    </sheetView>
  </sheetViews>
  <sheetFormatPr baseColWidth="10" defaultRowHeight="15" x14ac:dyDescent="0.25"/>
  <cols>
    <col min="1" max="1" width="28.42578125" bestFit="1" customWidth="1"/>
  </cols>
  <sheetData>
    <row r="5" spans="1:3" ht="18.75" x14ac:dyDescent="0.3">
      <c r="A5" s="59" t="s">
        <v>122</v>
      </c>
    </row>
    <row r="6" spans="1:3" x14ac:dyDescent="0.25">
      <c r="A6" s="25"/>
    </row>
    <row r="7" spans="1:3" x14ac:dyDescent="0.25">
      <c r="A7" t="s">
        <v>121</v>
      </c>
    </row>
    <row r="8" spans="1:3" x14ac:dyDescent="0.25">
      <c r="A8" t="s">
        <v>68</v>
      </c>
    </row>
    <row r="9" spans="1:3" x14ac:dyDescent="0.25">
      <c r="A9" s="52" t="s">
        <v>69</v>
      </c>
      <c r="B9" s="36"/>
      <c r="C9" s="36"/>
    </row>
    <row r="10" spans="1:3" ht="15.75" thickBot="1" x14ac:dyDescent="0.3">
      <c r="A10" s="53"/>
      <c r="B10" s="64">
        <v>2011</v>
      </c>
      <c r="C10" s="64">
        <v>2010</v>
      </c>
    </row>
    <row r="11" spans="1:3" x14ac:dyDescent="0.25">
      <c r="A11" s="37" t="s">
        <v>49</v>
      </c>
      <c r="B11" s="46">
        <v>41688000</v>
      </c>
      <c r="C11" s="46">
        <v>34350000</v>
      </c>
    </row>
    <row r="12" spans="1:3" x14ac:dyDescent="0.25">
      <c r="A12" s="38" t="s">
        <v>70</v>
      </c>
      <c r="B12" s="45">
        <f>SUM(B11:B11)</f>
        <v>41688000</v>
      </c>
      <c r="C12" s="45">
        <f>SUM(C11:C11)</f>
        <v>34350000</v>
      </c>
    </row>
    <row r="13" spans="1:3" x14ac:dyDescent="0.25">
      <c r="A13" s="39" t="s">
        <v>71</v>
      </c>
      <c r="B13" s="46">
        <v>23674000</v>
      </c>
      <c r="C13" s="46">
        <v>19392000</v>
      </c>
    </row>
    <row r="14" spans="1:3" x14ac:dyDescent="0.25">
      <c r="A14" s="39" t="s">
        <v>51</v>
      </c>
      <c r="B14" s="46">
        <v>11476000</v>
      </c>
      <c r="C14" s="46">
        <v>9412000</v>
      </c>
    </row>
    <row r="15" spans="1:3" x14ac:dyDescent="0.25">
      <c r="A15" s="39" t="s">
        <v>72</v>
      </c>
      <c r="B15" s="46">
        <v>95000</v>
      </c>
      <c r="C15" s="46">
        <v>96000</v>
      </c>
    </row>
    <row r="16" spans="1:3" x14ac:dyDescent="0.25">
      <c r="A16" s="40" t="s">
        <v>53</v>
      </c>
      <c r="B16" s="47">
        <v>4807000</v>
      </c>
      <c r="C16" s="47">
        <v>3886000</v>
      </c>
    </row>
    <row r="17" spans="1:3" x14ac:dyDescent="0.25">
      <c r="A17" s="41" t="s">
        <v>61</v>
      </c>
      <c r="B17" s="45">
        <f>SUM(B13:B16)</f>
        <v>40052000</v>
      </c>
      <c r="C17" s="45">
        <f>SUM(C13:C16)</f>
        <v>32786000</v>
      </c>
    </row>
    <row r="18" spans="1:3" x14ac:dyDescent="0.25">
      <c r="A18" s="42" t="s">
        <v>62</v>
      </c>
      <c r="B18" s="45">
        <f>B12-B17</f>
        <v>1636000</v>
      </c>
      <c r="C18" s="45">
        <f>C12-C17</f>
        <v>1564000</v>
      </c>
    </row>
    <row r="19" spans="1:3" x14ac:dyDescent="0.25">
      <c r="A19" s="39" t="s">
        <v>73</v>
      </c>
      <c r="B19" s="46">
        <v>45000</v>
      </c>
      <c r="C19" s="46">
        <v>75000</v>
      </c>
    </row>
    <row r="20" spans="1:3" x14ac:dyDescent="0.25">
      <c r="A20" s="43" t="s">
        <v>74</v>
      </c>
      <c r="B20" s="46">
        <v>195000</v>
      </c>
      <c r="C20" s="46">
        <v>202000</v>
      </c>
    </row>
    <row r="21" spans="1:3" x14ac:dyDescent="0.25">
      <c r="A21" s="42" t="s">
        <v>75</v>
      </c>
      <c r="B21" s="45">
        <f>B18+B19-B20</f>
        <v>1486000</v>
      </c>
      <c r="C21" s="45">
        <f>C18+C19-C20</f>
        <v>1437000</v>
      </c>
    </row>
    <row r="22" spans="1:3" x14ac:dyDescent="0.25">
      <c r="A22" s="44" t="s">
        <v>76</v>
      </c>
      <c r="B22" s="46">
        <v>440000</v>
      </c>
      <c r="C22" s="46">
        <v>407000</v>
      </c>
    </row>
    <row r="23" spans="1:3" x14ac:dyDescent="0.25">
      <c r="A23" s="38" t="s">
        <v>77</v>
      </c>
      <c r="B23" s="45">
        <f>B21-B22</f>
        <v>1046000</v>
      </c>
      <c r="C23" s="45">
        <f>C21-C22</f>
        <v>1030000</v>
      </c>
    </row>
    <row r="25" spans="1:3" x14ac:dyDescent="0.25">
      <c r="A25" s="28" t="s">
        <v>23</v>
      </c>
    </row>
  </sheetData>
  <mergeCells count="1">
    <mergeCell ref="A9:A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4"/>
  <sheetViews>
    <sheetView workbookViewId="0"/>
  </sheetViews>
  <sheetFormatPr baseColWidth="10" defaultRowHeight="15" x14ac:dyDescent="0.25"/>
  <cols>
    <col min="1" max="1" width="21.28515625" customWidth="1"/>
  </cols>
  <sheetData>
    <row r="5" spans="1:2" ht="18.75" x14ac:dyDescent="0.3">
      <c r="A5" s="55" t="s">
        <v>124</v>
      </c>
    </row>
    <row r="6" spans="1:2" x14ac:dyDescent="0.25">
      <c r="A6" s="12"/>
    </row>
    <row r="7" spans="1:2" x14ac:dyDescent="0.25">
      <c r="A7" t="s">
        <v>123</v>
      </c>
    </row>
    <row r="8" spans="1:2" x14ac:dyDescent="0.25">
      <c r="A8" s="28" t="s">
        <v>0</v>
      </c>
    </row>
    <row r="9" spans="1:2" x14ac:dyDescent="0.25">
      <c r="A9" t="s">
        <v>104</v>
      </c>
      <c r="B9" s="1">
        <v>40</v>
      </c>
    </row>
    <row r="10" spans="1:2" x14ac:dyDescent="0.25">
      <c r="A10" t="s">
        <v>81</v>
      </c>
      <c r="B10" s="2">
        <v>2.5</v>
      </c>
    </row>
    <row r="11" spans="1:2" x14ac:dyDescent="0.25">
      <c r="A11" t="s">
        <v>93</v>
      </c>
      <c r="B11" s="2">
        <v>0.2</v>
      </c>
    </row>
    <row r="12" spans="1:2" x14ac:dyDescent="0.25">
      <c r="A12" t="s">
        <v>4</v>
      </c>
      <c r="B12" s="2">
        <v>0.25</v>
      </c>
    </row>
    <row r="14" spans="1:2" x14ac:dyDescent="0.25">
      <c r="A14" s="28" t="s">
        <v>105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8"/>
  <sheetViews>
    <sheetView workbookViewId="0">
      <selection activeCell="F9" sqref="F9"/>
    </sheetView>
  </sheetViews>
  <sheetFormatPr baseColWidth="10" defaultRowHeight="15" x14ac:dyDescent="0.25"/>
  <sheetData>
    <row r="5" spans="1:1" ht="18.75" x14ac:dyDescent="0.3">
      <c r="A5" s="55" t="s">
        <v>126</v>
      </c>
    </row>
    <row r="7" spans="1:1" x14ac:dyDescent="0.25">
      <c r="A7" t="s">
        <v>125</v>
      </c>
    </row>
    <row r="8" spans="1:1" x14ac:dyDescent="0.25">
      <c r="A8" t="s">
        <v>127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7"/>
  <sheetViews>
    <sheetView topLeftCell="A2" workbookViewId="0"/>
  </sheetViews>
  <sheetFormatPr baseColWidth="10" defaultRowHeight="15" x14ac:dyDescent="0.25"/>
  <cols>
    <col min="1" max="1" width="35.85546875" bestFit="1" customWidth="1"/>
    <col min="2" max="2" width="15.140625" customWidth="1"/>
  </cols>
  <sheetData>
    <row r="5" spans="1:2" ht="18.75" x14ac:dyDescent="0.3">
      <c r="A5" s="55" t="s">
        <v>129</v>
      </c>
    </row>
    <row r="6" spans="1:2" x14ac:dyDescent="0.25">
      <c r="A6" s="12"/>
    </row>
    <row r="7" spans="1:2" x14ac:dyDescent="0.25">
      <c r="A7" s="63" t="s">
        <v>128</v>
      </c>
    </row>
    <row r="8" spans="1:2" x14ac:dyDescent="0.25">
      <c r="A8" s="28" t="s">
        <v>0</v>
      </c>
    </row>
    <row r="9" spans="1:2" x14ac:dyDescent="0.25">
      <c r="A9" t="s">
        <v>78</v>
      </c>
    </row>
    <row r="10" spans="1:2" x14ac:dyDescent="0.25">
      <c r="A10" t="s">
        <v>79</v>
      </c>
      <c r="B10" s="26"/>
    </row>
    <row r="11" spans="1:2" x14ac:dyDescent="0.25">
      <c r="A11" t="s">
        <v>80</v>
      </c>
      <c r="B11" s="2"/>
    </row>
    <row r="12" spans="1:2" x14ac:dyDescent="0.25">
      <c r="A12" t="s">
        <v>81</v>
      </c>
      <c r="B12" s="26"/>
    </row>
    <row r="13" spans="1:2" x14ac:dyDescent="0.25">
      <c r="A13" t="s">
        <v>82</v>
      </c>
      <c r="B13" s="26"/>
    </row>
    <row r="14" spans="1:2" x14ac:dyDescent="0.25">
      <c r="A14" t="s">
        <v>83</v>
      </c>
      <c r="B14" s="2"/>
    </row>
    <row r="15" spans="1:2" x14ac:dyDescent="0.25">
      <c r="A15" t="s">
        <v>4</v>
      </c>
      <c r="B15" s="2"/>
    </row>
    <row r="17" spans="1:1" x14ac:dyDescent="0.25">
      <c r="A17" s="28" t="s">
        <v>23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20"/>
  <sheetViews>
    <sheetView workbookViewId="0">
      <selection activeCell="A6" sqref="A6"/>
    </sheetView>
  </sheetViews>
  <sheetFormatPr baseColWidth="10" defaultRowHeight="15" x14ac:dyDescent="0.25"/>
  <cols>
    <col min="1" max="1" width="52.42578125" bestFit="1" customWidth="1"/>
  </cols>
  <sheetData>
    <row r="5" spans="1:2" ht="18.75" x14ac:dyDescent="0.3">
      <c r="A5" s="55" t="s">
        <v>131</v>
      </c>
    </row>
    <row r="6" spans="1:2" x14ac:dyDescent="0.25">
      <c r="A6" s="12"/>
    </row>
    <row r="7" spans="1:2" x14ac:dyDescent="0.25">
      <c r="A7" t="s">
        <v>130</v>
      </c>
    </row>
    <row r="8" spans="1:2" x14ac:dyDescent="0.25">
      <c r="A8" s="28" t="s">
        <v>0</v>
      </c>
    </row>
    <row r="9" spans="1:2" x14ac:dyDescent="0.25">
      <c r="A9" t="s">
        <v>84</v>
      </c>
    </row>
    <row r="10" spans="1:2" x14ac:dyDescent="0.25">
      <c r="A10" t="s">
        <v>85</v>
      </c>
    </row>
    <row r="11" spans="1:2" x14ac:dyDescent="0.25">
      <c r="A11" t="s">
        <v>86</v>
      </c>
      <c r="B11" s="26"/>
    </row>
    <row r="12" spans="1:2" x14ac:dyDescent="0.25">
      <c r="A12" t="s">
        <v>87</v>
      </c>
      <c r="B12" s="26"/>
    </row>
    <row r="13" spans="1:2" x14ac:dyDescent="0.25">
      <c r="A13" t="s">
        <v>88</v>
      </c>
      <c r="B13" s="26"/>
    </row>
    <row r="14" spans="1:2" x14ac:dyDescent="0.25">
      <c r="A14" t="s">
        <v>89</v>
      </c>
    </row>
    <row r="15" spans="1:2" x14ac:dyDescent="0.25">
      <c r="A15" t="s">
        <v>91</v>
      </c>
    </row>
    <row r="16" spans="1:2" x14ac:dyDescent="0.25">
      <c r="A16" t="s">
        <v>81</v>
      </c>
      <c r="B16" s="26"/>
    </row>
    <row r="17" spans="1:2" x14ac:dyDescent="0.25">
      <c r="A17" t="s">
        <v>92</v>
      </c>
      <c r="B17" s="48"/>
    </row>
    <row r="18" spans="1:2" x14ac:dyDescent="0.25">
      <c r="A18" t="s">
        <v>93</v>
      </c>
      <c r="B18" s="2"/>
    </row>
    <row r="20" spans="1:2" x14ac:dyDescent="0.25">
      <c r="A20" s="28" t="s">
        <v>23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workbookViewId="0"/>
  </sheetViews>
  <sheetFormatPr baseColWidth="10" defaultRowHeight="15" x14ac:dyDescent="0.25"/>
  <cols>
    <col min="1" max="1" width="38.28515625" bestFit="1" customWidth="1"/>
    <col min="2" max="2" width="15" customWidth="1"/>
  </cols>
  <sheetData>
    <row r="5" spans="1:2" ht="18.75" x14ac:dyDescent="0.3">
      <c r="A5" s="66" t="s">
        <v>133</v>
      </c>
    </row>
    <row r="6" spans="1:2" x14ac:dyDescent="0.25">
      <c r="A6" s="49"/>
    </row>
    <row r="7" spans="1:2" x14ac:dyDescent="0.25">
      <c r="A7" s="65" t="s">
        <v>132</v>
      </c>
    </row>
    <row r="8" spans="1:2" x14ac:dyDescent="0.25">
      <c r="A8" s="28" t="s">
        <v>94</v>
      </c>
    </row>
    <row r="9" spans="1:2" x14ac:dyDescent="0.25">
      <c r="A9" t="s">
        <v>95</v>
      </c>
    </row>
    <row r="10" spans="1:2" x14ac:dyDescent="0.25">
      <c r="A10" t="s">
        <v>96</v>
      </c>
      <c r="B10" s="26"/>
    </row>
    <row r="11" spans="1:2" x14ac:dyDescent="0.25">
      <c r="A11" t="s">
        <v>97</v>
      </c>
      <c r="B11" s="26"/>
    </row>
    <row r="12" spans="1:2" x14ac:dyDescent="0.25">
      <c r="A12" t="s">
        <v>92</v>
      </c>
      <c r="B12" s="48"/>
    </row>
    <row r="13" spans="1:2" x14ac:dyDescent="0.25">
      <c r="A13" t="s">
        <v>98</v>
      </c>
      <c r="B13" s="26"/>
    </row>
    <row r="14" spans="1:2" x14ac:dyDescent="0.25">
      <c r="A14" t="s">
        <v>99</v>
      </c>
    </row>
    <row r="15" spans="1:2" x14ac:dyDescent="0.25">
      <c r="A15" t="s">
        <v>4</v>
      </c>
      <c r="B15" s="2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workbookViewId="0">
      <selection activeCell="A9" sqref="A9"/>
    </sheetView>
  </sheetViews>
  <sheetFormatPr baseColWidth="10" defaultRowHeight="15" x14ac:dyDescent="0.25"/>
  <cols>
    <col min="1" max="1" width="23.85546875" bestFit="1" customWidth="1"/>
  </cols>
  <sheetData>
    <row r="5" spans="1:3" ht="18.75" x14ac:dyDescent="0.3">
      <c r="A5" s="55" t="s">
        <v>135</v>
      </c>
    </row>
    <row r="6" spans="1:3" x14ac:dyDescent="0.25">
      <c r="A6" s="12"/>
    </row>
    <row r="7" spans="1:3" x14ac:dyDescent="0.25">
      <c r="A7" t="s">
        <v>134</v>
      </c>
    </row>
    <row r="8" spans="1:3" x14ac:dyDescent="0.25">
      <c r="A8" s="28" t="s">
        <v>0</v>
      </c>
    </row>
    <row r="9" spans="1:3" x14ac:dyDescent="0.25">
      <c r="A9" t="s">
        <v>100</v>
      </c>
      <c r="B9">
        <v>220</v>
      </c>
    </row>
    <row r="10" spans="1:3" x14ac:dyDescent="0.25">
      <c r="A10" t="s">
        <v>101</v>
      </c>
      <c r="B10">
        <v>2</v>
      </c>
      <c r="C10" t="s">
        <v>90</v>
      </c>
    </row>
    <row r="11" spans="1:3" x14ac:dyDescent="0.25">
      <c r="A11" t="s">
        <v>102</v>
      </c>
      <c r="B11">
        <v>250</v>
      </c>
    </row>
    <row r="12" spans="1:3" x14ac:dyDescent="0.25">
      <c r="A12" t="s">
        <v>80</v>
      </c>
      <c r="B12" s="2">
        <v>0.4</v>
      </c>
    </row>
    <row r="13" spans="1:3" x14ac:dyDescent="0.25">
      <c r="A13" t="s">
        <v>81</v>
      </c>
      <c r="B13" s="2">
        <v>0.85</v>
      </c>
    </row>
    <row r="14" spans="1:3" x14ac:dyDescent="0.25">
      <c r="A14" t="s">
        <v>83</v>
      </c>
      <c r="B14" s="2">
        <v>0.3</v>
      </c>
    </row>
    <row r="15" spans="1:3" x14ac:dyDescent="0.25">
      <c r="A15" t="s">
        <v>4</v>
      </c>
      <c r="B15" s="2">
        <v>0.25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0"/>
  <sheetViews>
    <sheetView topLeftCell="A2" workbookViewId="0">
      <selection activeCell="B6" sqref="B6"/>
    </sheetView>
  </sheetViews>
  <sheetFormatPr baseColWidth="10" defaultRowHeight="15" x14ac:dyDescent="0.25"/>
  <cols>
    <col min="1" max="1" width="5.28515625" customWidth="1"/>
    <col min="2" max="2" width="28.85546875" customWidth="1"/>
  </cols>
  <sheetData>
    <row r="5" spans="1:4" ht="18.75" x14ac:dyDescent="0.3">
      <c r="A5" s="56" t="s">
        <v>108</v>
      </c>
      <c r="B5" s="51"/>
      <c r="C5" s="51"/>
    </row>
    <row r="6" spans="1:4" x14ac:dyDescent="0.25">
      <c r="A6" s="50"/>
      <c r="B6" s="50"/>
      <c r="C6" s="50"/>
    </row>
    <row r="7" spans="1:4" x14ac:dyDescent="0.25">
      <c r="B7" t="s">
        <v>107</v>
      </c>
    </row>
    <row r="8" spans="1:4" x14ac:dyDescent="0.25">
      <c r="B8" t="s">
        <v>0</v>
      </c>
    </row>
    <row r="9" spans="1:4" x14ac:dyDescent="0.25">
      <c r="B9" t="s">
        <v>24</v>
      </c>
      <c r="C9" s="1">
        <v>150</v>
      </c>
    </row>
    <row r="10" spans="1:4" x14ac:dyDescent="0.25">
      <c r="B10" t="s">
        <v>4</v>
      </c>
      <c r="C10" s="2">
        <v>0.25</v>
      </c>
    </row>
    <row r="11" spans="1:4" x14ac:dyDescent="0.25">
      <c r="B11" t="s">
        <v>21</v>
      </c>
      <c r="C11" s="2">
        <v>0.8</v>
      </c>
    </row>
    <row r="12" spans="1:4" x14ac:dyDescent="0.25">
      <c r="B12" t="s">
        <v>22</v>
      </c>
      <c r="C12" s="2">
        <v>0.1</v>
      </c>
    </row>
    <row r="14" spans="1:4" x14ac:dyDescent="0.25">
      <c r="B14" t="s">
        <v>23</v>
      </c>
      <c r="D14" t="s">
        <v>27</v>
      </c>
    </row>
    <row r="15" spans="1:4" x14ac:dyDescent="0.25">
      <c r="B15" t="s">
        <v>25</v>
      </c>
      <c r="D15" t="s">
        <v>28</v>
      </c>
    </row>
    <row r="16" spans="1:4" x14ac:dyDescent="0.25">
      <c r="A16" t="s">
        <v>19</v>
      </c>
      <c r="C16" s="13"/>
    </row>
    <row r="17" spans="1:3" x14ac:dyDescent="0.25">
      <c r="A17" t="s">
        <v>20</v>
      </c>
    </row>
    <row r="18" spans="1:3" x14ac:dyDescent="0.25">
      <c r="A18" t="s">
        <v>19</v>
      </c>
      <c r="C18" s="13"/>
    </row>
    <row r="19" spans="1:3" ht="15.75" thickBot="1" x14ac:dyDescent="0.3">
      <c r="A19" t="s">
        <v>26</v>
      </c>
      <c r="C19" s="14"/>
    </row>
    <row r="20" spans="1:3" ht="15.75" thickTop="1" x14ac:dyDescent="0.25"/>
  </sheetData>
  <mergeCells count="1">
    <mergeCell ref="A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2"/>
  <sheetViews>
    <sheetView workbookViewId="0"/>
  </sheetViews>
  <sheetFormatPr baseColWidth="10" defaultRowHeight="15" x14ac:dyDescent="0.25"/>
  <cols>
    <col min="1" max="1" width="24.140625" customWidth="1"/>
  </cols>
  <sheetData>
    <row r="5" spans="1:3" ht="18.75" x14ac:dyDescent="0.3">
      <c r="A5" s="54" t="s">
        <v>30</v>
      </c>
    </row>
    <row r="7" spans="1:3" x14ac:dyDescent="0.25">
      <c r="A7" s="28" t="s">
        <v>0</v>
      </c>
    </row>
    <row r="8" spans="1:3" x14ac:dyDescent="0.25">
      <c r="A8" t="s">
        <v>44</v>
      </c>
      <c r="B8" s="1">
        <v>30</v>
      </c>
    </row>
    <row r="9" spans="1:3" x14ac:dyDescent="0.25">
      <c r="A9" t="s">
        <v>45</v>
      </c>
      <c r="B9" s="2">
        <v>0.9</v>
      </c>
    </row>
    <row r="10" spans="1:3" x14ac:dyDescent="0.25">
      <c r="A10" t="s">
        <v>46</v>
      </c>
      <c r="B10" s="2">
        <v>0.25</v>
      </c>
      <c r="C10" s="1"/>
    </row>
    <row r="11" spans="1:3" x14ac:dyDescent="0.25">
      <c r="C11" s="2"/>
    </row>
    <row r="12" spans="1:3" x14ac:dyDescent="0.25">
      <c r="A12" t="s">
        <v>47</v>
      </c>
      <c r="C12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6"/>
  <sheetViews>
    <sheetView workbookViewId="0"/>
  </sheetViews>
  <sheetFormatPr baseColWidth="10" defaultRowHeight="15" x14ac:dyDescent="0.25"/>
  <sheetData>
    <row r="5" spans="1:1" ht="18.75" x14ac:dyDescent="0.3">
      <c r="A5" s="54" t="s">
        <v>31</v>
      </c>
    </row>
    <row r="6" spans="1:1" x14ac:dyDescent="0.25">
      <c r="A6" t="s">
        <v>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8"/>
  <sheetViews>
    <sheetView workbookViewId="0">
      <selection activeCell="E6" sqref="E6"/>
    </sheetView>
  </sheetViews>
  <sheetFormatPr baseColWidth="10" defaultRowHeight="15" x14ac:dyDescent="0.25"/>
  <sheetData>
    <row r="5" spans="1:1" ht="18.75" x14ac:dyDescent="0.3">
      <c r="A5" s="55" t="s">
        <v>110</v>
      </c>
    </row>
    <row r="6" spans="1:1" ht="18.75" x14ac:dyDescent="0.3">
      <c r="A6" s="54"/>
    </row>
    <row r="7" spans="1:1" ht="18.75" x14ac:dyDescent="0.3">
      <c r="A7" s="57" t="s">
        <v>109</v>
      </c>
    </row>
    <row r="8" spans="1:1" x14ac:dyDescent="0.25">
      <c r="A8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3"/>
  <sheetViews>
    <sheetView workbookViewId="0">
      <selection activeCell="D9" sqref="D9"/>
    </sheetView>
  </sheetViews>
  <sheetFormatPr baseColWidth="10" defaultRowHeight="15" x14ac:dyDescent="0.25"/>
  <cols>
    <col min="1" max="1" width="5.85546875" customWidth="1"/>
    <col min="2" max="2" width="22" bestFit="1" customWidth="1"/>
  </cols>
  <sheetData>
    <row r="5" spans="1:1" ht="18.75" x14ac:dyDescent="0.3">
      <c r="A5" s="54" t="s">
        <v>111</v>
      </c>
    </row>
    <row r="7" spans="1:1" x14ac:dyDescent="0.25">
      <c r="A7" s="58" t="s">
        <v>112</v>
      </c>
    </row>
    <row r="31" spans="1:1" x14ac:dyDescent="0.25">
      <c r="A31" s="17"/>
    </row>
    <row r="32" spans="1:1" x14ac:dyDescent="0.25">
      <c r="A32" s="17"/>
    </row>
    <row r="33" spans="1:1" x14ac:dyDescent="0.25">
      <c r="A33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8"/>
  <sheetViews>
    <sheetView topLeftCell="A2" workbookViewId="0">
      <selection activeCell="C9" sqref="C9"/>
    </sheetView>
  </sheetViews>
  <sheetFormatPr baseColWidth="10" defaultRowHeight="15" x14ac:dyDescent="0.25"/>
  <cols>
    <col min="1" max="1" width="20.5703125" bestFit="1" customWidth="1"/>
    <col min="2" max="2" width="16.42578125" customWidth="1"/>
  </cols>
  <sheetData>
    <row r="5" spans="1:2" ht="18.75" x14ac:dyDescent="0.3">
      <c r="A5" s="59" t="s">
        <v>114</v>
      </c>
    </row>
    <row r="6" spans="1:2" x14ac:dyDescent="0.25">
      <c r="A6" s="25"/>
    </row>
    <row r="7" spans="1:2" x14ac:dyDescent="0.25">
      <c r="A7" t="s">
        <v>113</v>
      </c>
    </row>
    <row r="8" spans="1:2" x14ac:dyDescent="0.25">
      <c r="A8" s="28" t="s">
        <v>0</v>
      </c>
    </row>
    <row r="9" spans="1:2" x14ac:dyDescent="0.25">
      <c r="A9" t="s">
        <v>49</v>
      </c>
      <c r="B9" s="3">
        <v>7800000</v>
      </c>
    </row>
    <row r="10" spans="1:2" x14ac:dyDescent="0.25">
      <c r="B10" s="1"/>
    </row>
    <row r="11" spans="1:2" x14ac:dyDescent="0.25">
      <c r="A11" t="s">
        <v>50</v>
      </c>
      <c r="B11" s="1">
        <v>5460000</v>
      </c>
    </row>
    <row r="12" spans="1:2" x14ac:dyDescent="0.25">
      <c r="A12" t="s">
        <v>51</v>
      </c>
      <c r="B12" s="1">
        <v>1052000</v>
      </c>
    </row>
    <row r="13" spans="1:2" x14ac:dyDescent="0.25">
      <c r="A13" t="s">
        <v>52</v>
      </c>
      <c r="B13" s="1">
        <v>100000</v>
      </c>
    </row>
    <row r="14" spans="1:2" x14ac:dyDescent="0.25">
      <c r="A14" t="s">
        <v>53</v>
      </c>
      <c r="B14" s="1">
        <v>600000</v>
      </c>
    </row>
    <row r="15" spans="1:2" x14ac:dyDescent="0.25">
      <c r="A15" t="s">
        <v>54</v>
      </c>
      <c r="B15" s="3">
        <v>10000</v>
      </c>
    </row>
    <row r="16" spans="1:2" x14ac:dyDescent="0.25">
      <c r="A16" t="s">
        <v>11</v>
      </c>
      <c r="B16" s="27">
        <f>SUM(B11:B15)</f>
        <v>7222000</v>
      </c>
    </row>
    <row r="18" spans="1:1" x14ac:dyDescent="0.25">
      <c r="A18" s="28" t="s">
        <v>23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5" sqref="A5"/>
    </sheetView>
  </sheetViews>
  <sheetFormatPr baseColWidth="10" defaultRowHeight="15" x14ac:dyDescent="0.25"/>
  <cols>
    <col min="1" max="1" width="23.140625" style="15" bestFit="1" customWidth="1"/>
    <col min="2" max="2" width="13" style="31" customWidth="1"/>
  </cols>
  <sheetData>
    <row r="1" spans="1:3" x14ac:dyDescent="0.25">
      <c r="A1" s="50"/>
    </row>
    <row r="2" spans="1:3" x14ac:dyDescent="0.25">
      <c r="A2" s="50"/>
    </row>
    <row r="3" spans="1:3" x14ac:dyDescent="0.25">
      <c r="A3" s="50"/>
    </row>
    <row r="4" spans="1:3" x14ac:dyDescent="0.25">
      <c r="A4" s="50"/>
    </row>
    <row r="5" spans="1:3" ht="18" x14ac:dyDescent="0.25">
      <c r="A5" s="61" t="s">
        <v>116</v>
      </c>
    </row>
    <row r="6" spans="1:3" x14ac:dyDescent="0.25">
      <c r="A6" s="16"/>
    </row>
    <row r="7" spans="1:3" x14ac:dyDescent="0.25">
      <c r="A7" s="60" t="s">
        <v>115</v>
      </c>
    </row>
    <row r="8" spans="1:3" x14ac:dyDescent="0.25">
      <c r="A8" s="30" t="s">
        <v>0</v>
      </c>
      <c r="B8" s="32"/>
    </row>
    <row r="9" spans="1:3" x14ac:dyDescent="0.25">
      <c r="A9" s="15" t="s">
        <v>49</v>
      </c>
      <c r="B9" s="31">
        <v>6480000</v>
      </c>
      <c r="C9" s="23"/>
    </row>
    <row r="10" spans="1:3" x14ac:dyDescent="0.25">
      <c r="A10" s="15" t="s">
        <v>50</v>
      </c>
      <c r="B10" s="31">
        <v>3960000</v>
      </c>
      <c r="C10" s="23"/>
    </row>
    <row r="11" spans="1:3" x14ac:dyDescent="0.25">
      <c r="A11" s="15" t="s">
        <v>51</v>
      </c>
      <c r="B11" s="31">
        <v>746000</v>
      </c>
    </row>
    <row r="12" spans="1:3" x14ac:dyDescent="0.25">
      <c r="A12" s="15" t="s">
        <v>55</v>
      </c>
      <c r="B12" s="31">
        <v>5100</v>
      </c>
      <c r="C12" s="23"/>
    </row>
    <row r="13" spans="1:3" x14ac:dyDescent="0.25">
      <c r="A13" s="15" t="s">
        <v>53</v>
      </c>
      <c r="B13" s="31">
        <v>884300</v>
      </c>
      <c r="C13" s="2"/>
    </row>
    <row r="14" spans="1:3" x14ac:dyDescent="0.25">
      <c r="A14" s="15" t="s">
        <v>54</v>
      </c>
      <c r="B14" s="31">
        <v>48200</v>
      </c>
    </row>
    <row r="15" spans="1:3" x14ac:dyDescent="0.25">
      <c r="A15" s="15" t="s">
        <v>52</v>
      </c>
      <c r="B15" s="33">
        <v>109100</v>
      </c>
    </row>
    <row r="16" spans="1:3" x14ac:dyDescent="0.25">
      <c r="A16" s="15" t="s">
        <v>56</v>
      </c>
      <c r="B16" s="31">
        <v>326000</v>
      </c>
    </row>
    <row r="17" spans="1:2" x14ac:dyDescent="0.25">
      <c r="A17" s="15" t="s">
        <v>57</v>
      </c>
      <c r="B17" s="31">
        <v>62800</v>
      </c>
    </row>
    <row r="18" spans="1:2" x14ac:dyDescent="0.25">
      <c r="A18" s="15" t="s">
        <v>58</v>
      </c>
      <c r="B18" s="31">
        <v>46300</v>
      </c>
    </row>
    <row r="20" spans="1:2" x14ac:dyDescent="0.25">
      <c r="A20" s="30" t="s">
        <v>59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9"/>
  <sheetViews>
    <sheetView topLeftCell="A10" workbookViewId="0">
      <selection activeCell="B6" sqref="B6"/>
    </sheetView>
  </sheetViews>
  <sheetFormatPr baseColWidth="10" defaultRowHeight="15" x14ac:dyDescent="0.25"/>
  <cols>
    <col min="1" max="1" width="4.42578125" customWidth="1"/>
    <col min="2" max="2" width="22.7109375" customWidth="1"/>
  </cols>
  <sheetData>
    <row r="5" spans="1:3" ht="18" x14ac:dyDescent="0.25">
      <c r="A5" s="62" t="s">
        <v>60</v>
      </c>
    </row>
    <row r="6" spans="1:3" x14ac:dyDescent="0.25">
      <c r="A6" s="24"/>
    </row>
    <row r="7" spans="1:3" x14ac:dyDescent="0.25">
      <c r="A7" s="17" t="s">
        <v>9</v>
      </c>
      <c r="B7" s="29" t="s">
        <v>0</v>
      </c>
    </row>
    <row r="8" spans="1:3" x14ac:dyDescent="0.25">
      <c r="A8" s="17"/>
      <c r="B8" t="s">
        <v>32</v>
      </c>
      <c r="C8" s="18">
        <v>7.8</v>
      </c>
    </row>
    <row r="9" spans="1:3" x14ac:dyDescent="0.25">
      <c r="A9" s="17"/>
      <c r="B9" t="s">
        <v>33</v>
      </c>
      <c r="C9" s="18">
        <v>15</v>
      </c>
    </row>
    <row r="10" spans="1:3" x14ac:dyDescent="0.25">
      <c r="A10" s="17"/>
      <c r="B10" t="s">
        <v>4</v>
      </c>
      <c r="C10" s="2">
        <v>0.25</v>
      </c>
    </row>
    <row r="11" spans="1:3" x14ac:dyDescent="0.25">
      <c r="A11" s="17"/>
    </row>
    <row r="12" spans="1:3" x14ac:dyDescent="0.25">
      <c r="A12" s="17"/>
      <c r="B12" s="29" t="s">
        <v>34</v>
      </c>
    </row>
    <row r="13" spans="1:3" x14ac:dyDescent="0.25">
      <c r="A13" s="17"/>
      <c r="B13" t="str">
        <f>B9</f>
        <v>Salgspris med mva</v>
      </c>
      <c r="C13" s="19"/>
    </row>
    <row r="14" spans="1:3" x14ac:dyDescent="0.25">
      <c r="A14" s="17" t="s">
        <v>35</v>
      </c>
      <c r="B14" t="s">
        <v>36</v>
      </c>
      <c r="C14" s="20"/>
    </row>
    <row r="15" spans="1:3" x14ac:dyDescent="0.25">
      <c r="A15" s="21" t="s">
        <v>37</v>
      </c>
      <c r="B15" t="s">
        <v>14</v>
      </c>
      <c r="C15" s="19"/>
    </row>
    <row r="16" spans="1:3" x14ac:dyDescent="0.25">
      <c r="A16" s="17" t="s">
        <v>35</v>
      </c>
      <c r="B16" t="s">
        <v>38</v>
      </c>
      <c r="C16" s="20"/>
    </row>
    <row r="17" spans="1:3" ht="15.75" thickBot="1" x14ac:dyDescent="0.3">
      <c r="A17" s="21" t="s">
        <v>37</v>
      </c>
      <c r="B17" t="s">
        <v>39</v>
      </c>
      <c r="C17" s="22"/>
    </row>
    <row r="18" spans="1:3" ht="15.75" thickTop="1" x14ac:dyDescent="0.25">
      <c r="A18" s="17"/>
      <c r="C18" s="19"/>
    </row>
    <row r="21" spans="1:3" x14ac:dyDescent="0.25">
      <c r="A21" s="16" t="s">
        <v>12</v>
      </c>
    </row>
    <row r="22" spans="1:3" x14ac:dyDescent="0.25">
      <c r="A22" s="17"/>
      <c r="B22" s="29" t="s">
        <v>0</v>
      </c>
    </row>
    <row r="23" spans="1:3" x14ac:dyDescent="0.25">
      <c r="A23" s="17"/>
      <c r="B23" t="s">
        <v>40</v>
      </c>
      <c r="C23" s="23">
        <v>300</v>
      </c>
    </row>
    <row r="24" spans="1:3" x14ac:dyDescent="0.25">
      <c r="A24" s="17"/>
      <c r="B24" t="s">
        <v>33</v>
      </c>
      <c r="C24" s="23">
        <v>1250</v>
      </c>
    </row>
    <row r="25" spans="1:3" x14ac:dyDescent="0.25">
      <c r="A25" s="17"/>
      <c r="B25" t="s">
        <v>4</v>
      </c>
      <c r="C25" s="2">
        <v>0.25</v>
      </c>
    </row>
    <row r="26" spans="1:3" x14ac:dyDescent="0.25">
      <c r="A26" s="17"/>
    </row>
    <row r="27" spans="1:3" x14ac:dyDescent="0.25">
      <c r="A27" s="17"/>
      <c r="B27" s="29" t="s">
        <v>34</v>
      </c>
    </row>
    <row r="28" spans="1:3" x14ac:dyDescent="0.25">
      <c r="A28" s="17"/>
    </row>
    <row r="29" spans="1:3" x14ac:dyDescent="0.25">
      <c r="A29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8.1</vt:lpstr>
      <vt:lpstr>8.2</vt:lpstr>
      <vt:lpstr>8.3</vt:lpstr>
      <vt:lpstr>8.4</vt:lpstr>
      <vt:lpstr>8.5</vt:lpstr>
      <vt:lpstr>8.6</vt:lpstr>
      <vt:lpstr>8.7</vt:lpstr>
      <vt:lpstr>8.8</vt:lpstr>
      <vt:lpstr>8.9</vt:lpstr>
      <vt:lpstr>8.10</vt:lpstr>
      <vt:lpstr>8.11</vt:lpstr>
      <vt:lpstr>8.12</vt:lpstr>
      <vt:lpstr>8.13</vt:lpstr>
      <vt:lpstr>8.14</vt:lpstr>
      <vt:lpstr>8.15</vt:lpstr>
      <vt:lpstr>8.16</vt:lpstr>
      <vt:lpstr>8.17</vt:lpstr>
      <vt:lpstr>8.18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2014-06-30T08:24:19Z</dcterms:created>
  <dcterms:modified xsi:type="dcterms:W3CDTF">2014-10-17T11:59:41Z</dcterms:modified>
</cp:coreProperties>
</file>