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0425" activeTab="4"/>
  </bookViews>
  <sheets>
    <sheet name="T-7.1" sheetId="2" r:id="rId1"/>
    <sheet name="T-7.2" sheetId="4" r:id="rId2"/>
    <sheet name="T-7.3" sheetId="7" r:id="rId3"/>
    <sheet name="T-7.4" sheetId="9" r:id="rId4"/>
    <sheet name="T-7.5" sheetId="12" r:id="rId5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7" l="1"/>
  <c r="D20" i="7"/>
  <c r="D21" i="7"/>
  <c r="C20" i="7"/>
  <c r="C21" i="7"/>
  <c r="B20" i="7"/>
  <c r="B21" i="7"/>
  <c r="D15" i="7"/>
  <c r="C15" i="7"/>
  <c r="B15" i="7"/>
  <c r="I9" i="7"/>
  <c r="B11" i="4"/>
  <c r="B9" i="2"/>
  <c r="C10" i="2"/>
  <c r="B10" i="2"/>
  <c r="B13" i="2"/>
  <c r="B14" i="2"/>
  <c r="C14" i="2"/>
  <c r="B17" i="2"/>
  <c r="C17" i="2"/>
  <c r="B23" i="2"/>
  <c r="C23" i="2"/>
  <c r="D23" i="2"/>
  <c r="B27" i="2"/>
  <c r="C27" i="2"/>
  <c r="D27" i="2"/>
</calcChain>
</file>

<file path=xl/sharedStrings.xml><?xml version="1.0" encoding="utf-8"?>
<sst xmlns="http://schemas.openxmlformats.org/spreadsheetml/2006/main" count="87" uniqueCount="60">
  <si>
    <t>Egenkapitalens rentabilitet</t>
  </si>
  <si>
    <t>Totakapitalens rentabilitet</t>
  </si>
  <si>
    <t>Gjennomsnittlig totalkapital</t>
  </si>
  <si>
    <t>Gjennomsnittlig egenkapital</t>
  </si>
  <si>
    <t>Egenkaptalens avkastning</t>
  </si>
  <si>
    <t>Resultatgrad</t>
  </si>
  <si>
    <t>Totalkapitalens avkastning</t>
  </si>
  <si>
    <t>Driftsmargin</t>
  </si>
  <si>
    <t>Bruttofortjeneste i %</t>
  </si>
  <si>
    <t>Bruttofortjeneste i kr</t>
  </si>
  <si>
    <t>Beregninger</t>
  </si>
  <si>
    <t>Sum egenkapital og gjeld</t>
  </si>
  <si>
    <t>Gjeld</t>
  </si>
  <si>
    <t>Egenkapital</t>
  </si>
  <si>
    <t>Sum eiendeler</t>
  </si>
  <si>
    <t>Omløpsmidler</t>
  </si>
  <si>
    <t>Anleggsmidler</t>
  </si>
  <si>
    <t>Balanse per 31.12</t>
  </si>
  <si>
    <t>Årsresultat</t>
  </si>
  <si>
    <t>Finanskostnader</t>
  </si>
  <si>
    <t>Finansinntekter</t>
  </si>
  <si>
    <t>Driftsresultat</t>
  </si>
  <si>
    <t>Andre driftskostnader</t>
  </si>
  <si>
    <t>Avskrivninger</t>
  </si>
  <si>
    <t>Lønnskostnader</t>
  </si>
  <si>
    <t>Varekostnad</t>
  </si>
  <si>
    <t>Salgssinntekter</t>
  </si>
  <si>
    <t>Resultatregnskap</t>
  </si>
  <si>
    <t>Renteinntekter</t>
  </si>
  <si>
    <t>Rentekostnader</t>
  </si>
  <si>
    <t>Resultat før skattekostnad</t>
  </si>
  <si>
    <t>Gjennomsnittlig gjeld</t>
  </si>
  <si>
    <t>Gjennomsnittlig gjeldsrente</t>
  </si>
  <si>
    <t>a)</t>
  </si>
  <si>
    <t>Totalkapitalens rentabilitet</t>
  </si>
  <si>
    <t>Varelager</t>
  </si>
  <si>
    <t>Kundefordringer</t>
  </si>
  <si>
    <t>Langsiktig gjeld</t>
  </si>
  <si>
    <t>Kortsiktig gjeld</t>
  </si>
  <si>
    <t>Varebeholdning</t>
  </si>
  <si>
    <t>Bankinnskudd</t>
  </si>
  <si>
    <t>Sum gjeld</t>
  </si>
  <si>
    <t>Beregninger per 21.12</t>
  </si>
  <si>
    <t>Egenkapitalprosenten</t>
  </si>
  <si>
    <t>Langsiktig kapital</t>
  </si>
  <si>
    <t>Finansieringsgrad 1</t>
  </si>
  <si>
    <t>Arbeidskapitalen</t>
  </si>
  <si>
    <t>Langsiktig lagerfinansiering</t>
  </si>
  <si>
    <t>Likviditetsgrad 1</t>
  </si>
  <si>
    <t>Likviditetsgrad 2</t>
  </si>
  <si>
    <t>Balanse per 31.12. 2014</t>
  </si>
  <si>
    <t>Kontanter/bank</t>
  </si>
  <si>
    <t>Totalkapital</t>
  </si>
  <si>
    <t>Beregninger:</t>
  </si>
  <si>
    <t>Hovedtall fra regnskapet til handelsbedriften Per Olsen Haveutstyr</t>
  </si>
  <si>
    <t xml:space="preserve">Tilleggsoppgave T-7.1 </t>
  </si>
  <si>
    <t>Tilleggsoppgave T-7.2</t>
  </si>
  <si>
    <t>Tilleggsoppgave T-7.3</t>
  </si>
  <si>
    <t>Tilleggsoppgave T-7.4</t>
  </si>
  <si>
    <r>
      <rPr>
        <b/>
        <sz val="11"/>
        <color theme="1"/>
        <rFont val="Calibri"/>
        <family val="2"/>
        <scheme val="minor"/>
      </rPr>
      <t>Tilleggsoppgave T-7.5</t>
    </r>
    <r>
      <rPr>
        <sz val="11"/>
        <color theme="1"/>
        <rFont val="Calibri"/>
        <family val="2"/>
        <scheme val="minor"/>
      </rPr>
      <t xml:space="preserve"> er løst ved bruk av ferdigmodell.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</si>
</sst>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10" fontId="3" fillId="0" borderId="0" xfId="1" applyNumberFormat="1" applyFont="1"/>
    <xf numFmtId="3" fontId="3" fillId="0" borderId="0" xfId="0" applyNumberFormat="1" applyFont="1"/>
    <xf numFmtId="10" fontId="3" fillId="0" borderId="0" xfId="0" applyNumberFormat="1" applyFont="1"/>
    <xf numFmtId="3" fontId="4" fillId="2" borderId="0" xfId="0" applyNumberFormat="1" applyFont="1" applyFill="1"/>
    <xf numFmtId="0" fontId="4" fillId="2" borderId="0" xfId="0" applyFont="1" applyFill="1"/>
    <xf numFmtId="0" fontId="4" fillId="3" borderId="0" xfId="0" applyFont="1" applyFill="1"/>
    <xf numFmtId="0" fontId="0" fillId="3" borderId="0" xfId="0" applyFill="1"/>
    <xf numFmtId="3" fontId="0" fillId="3" borderId="2" xfId="0" applyNumberFormat="1" applyFill="1" applyBorder="1"/>
    <xf numFmtId="3" fontId="0" fillId="0" borderId="0" xfId="0" applyNumberFormat="1"/>
    <xf numFmtId="3" fontId="0" fillId="0" borderId="0" xfId="0" applyNumberFormat="1" applyBorder="1"/>
    <xf numFmtId="3" fontId="0" fillId="0" borderId="2" xfId="0" applyNumberFormat="1" applyBorder="1"/>
    <xf numFmtId="3" fontId="0" fillId="0" borderId="1" xfId="0" applyNumberFormat="1" applyBorder="1"/>
    <xf numFmtId="9" fontId="0" fillId="0" borderId="0" xfId="1" applyFont="1"/>
    <xf numFmtId="3" fontId="0" fillId="0" borderId="3" xfId="0" applyNumberForma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0" fontId="0" fillId="0" borderId="0" xfId="0" applyBorder="1"/>
    <xf numFmtId="9" fontId="0" fillId="0" borderId="0" xfId="0" applyNumberFormat="1" applyBorder="1"/>
    <xf numFmtId="0" fontId="0" fillId="3" borderId="2" xfId="0" applyFill="1" applyBorder="1"/>
    <xf numFmtId="0" fontId="0" fillId="3" borderId="0" xfId="0" applyFill="1" applyBorder="1"/>
    <xf numFmtId="3" fontId="0" fillId="3" borderId="8" xfId="0" applyNumberFormat="1" applyFill="1" applyBorder="1"/>
    <xf numFmtId="3" fontId="0" fillId="3" borderId="9" xfId="0" applyNumberFormat="1" applyFill="1" applyBorder="1"/>
    <xf numFmtId="3" fontId="0" fillId="3" borderId="5" xfId="0" applyNumberFormat="1" applyFill="1" applyBorder="1"/>
    <xf numFmtId="3" fontId="0" fillId="3" borderId="10" xfId="0" applyNumberFormat="1" applyFill="1" applyBorder="1"/>
    <xf numFmtId="3" fontId="0" fillId="3" borderId="11" xfId="0" applyNumberFormat="1" applyFill="1" applyBorder="1"/>
    <xf numFmtId="3" fontId="4" fillId="2" borderId="12" xfId="0" applyNumberFormat="1" applyFont="1" applyFill="1" applyBorder="1"/>
    <xf numFmtId="3" fontId="3" fillId="3" borderId="13" xfId="0" applyNumberFormat="1" applyFont="1" applyFill="1" applyBorder="1"/>
    <xf numFmtId="3" fontId="3" fillId="0" borderId="14" xfId="0" applyNumberFormat="1" applyFont="1" applyBorder="1"/>
    <xf numFmtId="0" fontId="0" fillId="0" borderId="13" xfId="0" applyBorder="1"/>
    <xf numFmtId="0" fontId="3" fillId="0" borderId="13" xfId="0" applyFont="1" applyBorder="1"/>
    <xf numFmtId="0" fontId="4" fillId="3" borderId="13" xfId="0" applyFont="1" applyFill="1" applyBorder="1"/>
    <xf numFmtId="0" fontId="4" fillId="3" borderId="13" xfId="0" applyFont="1" applyFill="1" applyBorder="1" applyAlignment="1">
      <alignment horizontal="right"/>
    </xf>
    <xf numFmtId="0" fontId="3" fillId="3" borderId="13" xfId="0" applyFont="1" applyFill="1" applyBorder="1"/>
    <xf numFmtId="3" fontId="5" fillId="3" borderId="13" xfId="0" applyNumberFormat="1" applyFont="1" applyFill="1" applyBorder="1"/>
    <xf numFmtId="3" fontId="3" fillId="0" borderId="13" xfId="0" applyNumberFormat="1" applyFont="1" applyBorder="1"/>
    <xf numFmtId="0" fontId="4" fillId="2" borderId="13" xfId="0" applyFont="1" applyFill="1" applyBorder="1"/>
    <xf numFmtId="3" fontId="4" fillId="2" borderId="13" xfId="0" applyNumberFormat="1" applyFont="1" applyFill="1" applyBorder="1"/>
    <xf numFmtId="164" fontId="3" fillId="0" borderId="13" xfId="1" applyNumberFormat="1" applyFont="1" applyBorder="1"/>
    <xf numFmtId="2" fontId="3" fillId="0" borderId="13" xfId="0" applyNumberFormat="1" applyFont="1" applyBorder="1"/>
    <xf numFmtId="9" fontId="0" fillId="0" borderId="13" xfId="1" applyNumberFormat="1" applyFont="1" applyBorder="1"/>
    <xf numFmtId="9" fontId="0" fillId="0" borderId="13" xfId="1" applyFont="1" applyBorder="1"/>
    <xf numFmtId="0" fontId="2" fillId="0" borderId="0" xfId="0" quotePrefix="1" applyFont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0" borderId="0" xfId="0" applyFont="1"/>
    <xf numFmtId="0" fontId="5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200026</xdr:colOff>
      <xdr:row>3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733800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114300</xdr:rowOff>
    </xdr:from>
    <xdr:to>
      <xdr:col>2</xdr:col>
      <xdr:colOff>752475</xdr:colOff>
      <xdr:row>30</xdr:row>
      <xdr:rowOff>28575</xdr:rowOff>
    </xdr:to>
    <xdr:sp macro="" textlink="">
      <xdr:nvSpPr>
        <xdr:cNvPr id="2" name="TekstSylinder 1"/>
        <xdr:cNvSpPr txBox="1"/>
      </xdr:nvSpPr>
      <xdr:spPr>
        <a:xfrm>
          <a:off x="0" y="3162300"/>
          <a:ext cx="3286125" cy="1438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b)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438150</xdr:colOff>
      <xdr:row>3</xdr:row>
      <xdr:rowOff>142875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33800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114300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33800" cy="714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85725</xdr:colOff>
      <xdr:row>3</xdr:row>
      <xdr:rowOff>142875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33800" cy="714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685800</xdr:colOff>
      <xdr:row>3</xdr:row>
      <xdr:rowOff>142875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338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5:D43"/>
  <sheetViews>
    <sheetView zoomScaleNormal="100" workbookViewId="0">
      <selection activeCell="A14" sqref="A14"/>
    </sheetView>
  </sheetViews>
  <sheetFormatPr baseColWidth="10" defaultRowHeight="15.75" x14ac:dyDescent="0.25"/>
  <cols>
    <col min="1" max="1" width="32.28515625" customWidth="1"/>
    <col min="2" max="3" width="20.7109375" customWidth="1"/>
    <col min="4" max="4" width="20.7109375" style="1" customWidth="1"/>
  </cols>
  <sheetData>
    <row r="5" spans="1:4" x14ac:dyDescent="0.25">
      <c r="A5" s="45" t="s">
        <v>55</v>
      </c>
    </row>
    <row r="6" spans="1:4" x14ac:dyDescent="0.25">
      <c r="A6" s="45"/>
    </row>
    <row r="7" spans="1:4" x14ac:dyDescent="0.25">
      <c r="A7" s="45" t="s">
        <v>54</v>
      </c>
      <c r="B7" s="32"/>
      <c r="C7" s="32"/>
      <c r="D7" s="33"/>
    </row>
    <row r="8" spans="1:4" ht="24.75" customHeight="1" x14ac:dyDescent="0.3">
      <c r="A8" s="32"/>
      <c r="B8" s="35">
        <v>2014</v>
      </c>
      <c r="C8" s="35">
        <v>2013</v>
      </c>
      <c r="D8" s="36"/>
    </row>
    <row r="9" spans="1:4" ht="18.75" x14ac:dyDescent="0.3">
      <c r="A9" s="34" t="s">
        <v>27</v>
      </c>
      <c r="B9" s="30">
        <f>C9*1.2</f>
        <v>3000000</v>
      </c>
      <c r="C9" s="30">
        <v>2500000</v>
      </c>
      <c r="D9" s="30"/>
    </row>
    <row r="10" spans="1:4" x14ac:dyDescent="0.25">
      <c r="A10" s="36" t="s">
        <v>26</v>
      </c>
      <c r="B10" s="30">
        <f>C10*1.2</f>
        <v>1800000</v>
      </c>
      <c r="C10" s="30">
        <f>C9*0.6</f>
        <v>1500000</v>
      </c>
      <c r="D10" s="30"/>
    </row>
    <row r="11" spans="1:4" x14ac:dyDescent="0.25">
      <c r="A11" s="36" t="s">
        <v>25</v>
      </c>
      <c r="B11" s="30">
        <v>550000</v>
      </c>
      <c r="C11" s="30">
        <v>500000</v>
      </c>
      <c r="D11" s="30"/>
    </row>
    <row r="12" spans="1:4" x14ac:dyDescent="0.25">
      <c r="A12" s="36" t="s">
        <v>24</v>
      </c>
      <c r="B12" s="30">
        <v>100000</v>
      </c>
      <c r="C12" s="30">
        <v>100000</v>
      </c>
      <c r="D12" s="30"/>
    </row>
    <row r="13" spans="1:4" x14ac:dyDescent="0.25">
      <c r="A13" s="36" t="s">
        <v>23</v>
      </c>
      <c r="B13" s="30">
        <f>C13*1.3</f>
        <v>325000</v>
      </c>
      <c r="C13" s="30">
        <v>250000</v>
      </c>
      <c r="D13" s="30"/>
    </row>
    <row r="14" spans="1:4" x14ac:dyDescent="0.25">
      <c r="A14" s="36" t="s">
        <v>22</v>
      </c>
      <c r="B14" s="30">
        <f>B9-B10-B11-B12-B13</f>
        <v>225000</v>
      </c>
      <c r="C14" s="30">
        <f>C9-C10-C11-C12-C13</f>
        <v>150000</v>
      </c>
      <c r="D14" s="30"/>
    </row>
    <row r="15" spans="1:4" x14ac:dyDescent="0.25">
      <c r="A15" s="36" t="s">
        <v>21</v>
      </c>
      <c r="B15" s="30">
        <v>1000</v>
      </c>
      <c r="C15" s="30">
        <v>1000</v>
      </c>
      <c r="D15" s="30"/>
    </row>
    <row r="16" spans="1:4" x14ac:dyDescent="0.25">
      <c r="A16" s="36" t="s">
        <v>20</v>
      </c>
      <c r="B16" s="30">
        <v>20000</v>
      </c>
      <c r="C16" s="30">
        <v>20500</v>
      </c>
      <c r="D16" s="30"/>
    </row>
    <row r="17" spans="1:4" x14ac:dyDescent="0.25">
      <c r="A17" s="36" t="s">
        <v>19</v>
      </c>
      <c r="B17" s="30">
        <f>B14+B15-B16</f>
        <v>206000</v>
      </c>
      <c r="C17" s="30">
        <f>C14+C15-C16</f>
        <v>130500</v>
      </c>
      <c r="D17" s="30"/>
    </row>
    <row r="18" spans="1:4" x14ac:dyDescent="0.25">
      <c r="A18" s="36" t="s">
        <v>18</v>
      </c>
      <c r="B18" s="30"/>
      <c r="C18" s="30"/>
      <c r="D18" s="30"/>
    </row>
    <row r="19" spans="1:4" x14ac:dyDescent="0.25">
      <c r="A19" s="36"/>
      <c r="B19" s="30"/>
      <c r="C19" s="30"/>
      <c r="D19" s="30"/>
    </row>
    <row r="20" spans="1:4" ht="24.75" customHeight="1" x14ac:dyDescent="0.25">
      <c r="A20" s="36"/>
      <c r="B20" s="37">
        <v>2014</v>
      </c>
      <c r="C20" s="37">
        <v>2013</v>
      </c>
      <c r="D20" s="37">
        <v>2012</v>
      </c>
    </row>
    <row r="21" spans="1:4" ht="18.75" x14ac:dyDescent="0.3">
      <c r="A21" s="34" t="s">
        <v>17</v>
      </c>
      <c r="B21" s="30">
        <v>800000</v>
      </c>
      <c r="C21" s="30">
        <v>900000</v>
      </c>
      <c r="D21" s="30">
        <v>700000</v>
      </c>
    </row>
    <row r="22" spans="1:4" x14ac:dyDescent="0.25">
      <c r="A22" s="36" t="s">
        <v>16</v>
      </c>
      <c r="B22" s="30">
        <v>600000</v>
      </c>
      <c r="C22" s="30">
        <v>550000</v>
      </c>
      <c r="D22" s="30">
        <v>500000</v>
      </c>
    </row>
    <row r="23" spans="1:4" x14ac:dyDescent="0.25">
      <c r="A23" s="36" t="s">
        <v>15</v>
      </c>
      <c r="B23" s="30">
        <f>SUM(B21:B22)</f>
        <v>1400000</v>
      </c>
      <c r="C23" s="30">
        <f>SUM(C21:C22)</f>
        <v>1450000</v>
      </c>
      <c r="D23" s="30">
        <f>SUM(D21:D22)</f>
        <v>1200000</v>
      </c>
    </row>
    <row r="24" spans="1:4" x14ac:dyDescent="0.25">
      <c r="A24" s="36" t="s">
        <v>14</v>
      </c>
      <c r="B24" s="30"/>
      <c r="C24" s="30"/>
      <c r="D24" s="30"/>
    </row>
    <row r="25" spans="1:4" x14ac:dyDescent="0.25">
      <c r="A25" s="36"/>
      <c r="B25" s="30">
        <v>400000</v>
      </c>
      <c r="C25" s="30">
        <v>380000</v>
      </c>
      <c r="D25" s="30">
        <v>300000</v>
      </c>
    </row>
    <row r="26" spans="1:4" x14ac:dyDescent="0.25">
      <c r="A26" s="36" t="s">
        <v>13</v>
      </c>
      <c r="B26" s="30">
        <v>1000000</v>
      </c>
      <c r="C26" s="30">
        <v>1070000</v>
      </c>
      <c r="D26" s="30">
        <v>900000</v>
      </c>
    </row>
    <row r="27" spans="1:4" x14ac:dyDescent="0.25">
      <c r="A27" s="36" t="s">
        <v>12</v>
      </c>
      <c r="B27" s="30">
        <f>SUM(B25:B26)</f>
        <v>1400000</v>
      </c>
      <c r="C27" s="30">
        <f>SUM(C25:C26)</f>
        <v>1450000</v>
      </c>
      <c r="D27" s="30">
        <f>SUM(D25:D26)</f>
        <v>1200000</v>
      </c>
    </row>
    <row r="28" spans="1:4" x14ac:dyDescent="0.25">
      <c r="A28" s="36" t="s">
        <v>11</v>
      </c>
      <c r="B28" s="30"/>
      <c r="C28" s="30"/>
      <c r="D28" s="30"/>
    </row>
    <row r="29" spans="1:4" x14ac:dyDescent="0.25">
      <c r="A29" s="36"/>
      <c r="B29" s="3"/>
      <c r="C29" s="3"/>
      <c r="D29" s="3"/>
    </row>
    <row r="30" spans="1:4" ht="24.75" customHeight="1" x14ac:dyDescent="0.3">
      <c r="A30" s="1"/>
      <c r="B30" s="5">
        <v>2014</v>
      </c>
      <c r="C30" s="5">
        <v>2013</v>
      </c>
      <c r="D30" s="3"/>
    </row>
    <row r="31" spans="1:4" ht="18.75" x14ac:dyDescent="0.3">
      <c r="A31" s="6" t="s">
        <v>10</v>
      </c>
      <c r="B31" s="3"/>
      <c r="C31" s="3"/>
    </row>
    <row r="32" spans="1:4" x14ac:dyDescent="0.25">
      <c r="A32" s="1" t="s">
        <v>9</v>
      </c>
      <c r="B32" s="4"/>
      <c r="C32" s="4"/>
    </row>
    <row r="33" spans="1:3" x14ac:dyDescent="0.25">
      <c r="A33" s="1" t="s">
        <v>8</v>
      </c>
      <c r="B33" s="4"/>
      <c r="C33" s="4"/>
    </row>
    <row r="34" spans="1:3" x14ac:dyDescent="0.25">
      <c r="A34" s="1" t="s">
        <v>7</v>
      </c>
      <c r="B34" s="3"/>
      <c r="C34" s="3"/>
    </row>
    <row r="35" spans="1:3" x14ac:dyDescent="0.25">
      <c r="A35" s="1" t="s">
        <v>6</v>
      </c>
      <c r="B35" s="4"/>
      <c r="C35" s="4"/>
    </row>
    <row r="36" spans="1:3" x14ac:dyDescent="0.25">
      <c r="A36" s="1" t="s">
        <v>5</v>
      </c>
      <c r="B36" s="3"/>
      <c r="C36" s="3"/>
    </row>
    <row r="37" spans="1:3" x14ac:dyDescent="0.25">
      <c r="A37" s="1" t="s">
        <v>4</v>
      </c>
      <c r="B37" s="3"/>
      <c r="C37" s="3"/>
    </row>
    <row r="38" spans="1:3" s="1" customFormat="1" x14ac:dyDescent="0.25">
      <c r="A38" s="1" t="s">
        <v>3</v>
      </c>
      <c r="B38" s="3"/>
      <c r="C38" s="3"/>
    </row>
    <row r="39" spans="1:3" s="1" customFormat="1" x14ac:dyDescent="0.25">
      <c r="A39" s="1" t="s">
        <v>2</v>
      </c>
      <c r="B39" s="2"/>
      <c r="C39" s="2"/>
    </row>
    <row r="40" spans="1:3" s="1" customFormat="1" x14ac:dyDescent="0.25">
      <c r="A40" s="1" t="s">
        <v>1</v>
      </c>
      <c r="B40" s="2"/>
      <c r="C40" s="2"/>
    </row>
    <row r="41" spans="1:3" s="1" customFormat="1" x14ac:dyDescent="0.25">
      <c r="A41" s="1" t="s">
        <v>0</v>
      </c>
    </row>
    <row r="42" spans="1:3" s="1" customFormat="1" x14ac:dyDescent="0.25"/>
    <row r="43" spans="1:3" x14ac:dyDescent="0.25">
      <c r="A43" s="1"/>
    </row>
  </sheetData>
  <printOptions gridLine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21"/>
  <sheetViews>
    <sheetView workbookViewId="0"/>
  </sheetViews>
  <sheetFormatPr baseColWidth="10" defaultRowHeight="15" x14ac:dyDescent="0.25"/>
  <cols>
    <col min="1" max="1" width="26.5703125" bestFit="1" customWidth="1"/>
    <col min="2" max="2" width="11.42578125" style="10"/>
  </cols>
  <sheetData>
    <row r="6" spans="1:2" x14ac:dyDescent="0.25">
      <c r="A6" s="45" t="s">
        <v>56</v>
      </c>
    </row>
    <row r="8" spans="1:2" x14ac:dyDescent="0.25">
      <c r="A8" t="s">
        <v>21</v>
      </c>
      <c r="B8" s="10">
        <v>360000</v>
      </c>
    </row>
    <row r="9" spans="1:2" x14ac:dyDescent="0.25">
      <c r="A9" t="s">
        <v>28</v>
      </c>
      <c r="B9" s="10">
        <v>10000</v>
      </c>
    </row>
    <row r="10" spans="1:2" x14ac:dyDescent="0.25">
      <c r="A10" t="s">
        <v>29</v>
      </c>
      <c r="B10" s="12">
        <v>52000</v>
      </c>
    </row>
    <row r="11" spans="1:2" x14ac:dyDescent="0.25">
      <c r="A11" t="s">
        <v>30</v>
      </c>
      <c r="B11" s="13">
        <f>B8+B9-B10</f>
        <v>318000</v>
      </c>
    </row>
    <row r="13" spans="1:2" x14ac:dyDescent="0.25">
      <c r="A13" t="s">
        <v>2</v>
      </c>
    </row>
    <row r="14" spans="1:2" x14ac:dyDescent="0.25">
      <c r="A14" t="s">
        <v>31</v>
      </c>
    </row>
    <row r="15" spans="1:2" x14ac:dyDescent="0.25">
      <c r="A15" t="s">
        <v>3</v>
      </c>
    </row>
    <row r="17" spans="1:2" x14ac:dyDescent="0.25">
      <c r="A17" t="s">
        <v>33</v>
      </c>
    </row>
    <row r="18" spans="1:2" x14ac:dyDescent="0.25">
      <c r="A18" t="s">
        <v>0</v>
      </c>
      <c r="B18" s="14"/>
    </row>
    <row r="19" spans="1:2" x14ac:dyDescent="0.25">
      <c r="A19" t="s">
        <v>34</v>
      </c>
      <c r="B19" s="14"/>
    </row>
    <row r="20" spans="1:2" x14ac:dyDescent="0.25">
      <c r="B20" s="14"/>
    </row>
    <row r="21" spans="1:2" x14ac:dyDescent="0.25">
      <c r="A21" t="s">
        <v>32</v>
      </c>
      <c r="B21" s="1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6:I35"/>
  <sheetViews>
    <sheetView workbookViewId="0"/>
  </sheetViews>
  <sheetFormatPr baseColWidth="10" defaultRowHeight="15.75" x14ac:dyDescent="0.25"/>
  <cols>
    <col min="1" max="1" width="32.28515625" customWidth="1"/>
    <col min="2" max="3" width="20.7109375" customWidth="1"/>
    <col min="4" max="4" width="20.7109375" style="1" customWidth="1"/>
  </cols>
  <sheetData>
    <row r="6" spans="1:9" x14ac:dyDescent="0.25">
      <c r="A6" s="48" t="s">
        <v>57</v>
      </c>
    </row>
    <row r="8" spans="1:9" x14ac:dyDescent="0.25">
      <c r="A8" s="45" t="s">
        <v>54</v>
      </c>
      <c r="B8" s="31"/>
      <c r="C8" s="31"/>
      <c r="D8" s="31"/>
    </row>
    <row r="9" spans="1:9" ht="24.75" customHeight="1" x14ac:dyDescent="0.3">
      <c r="A9" s="1"/>
      <c r="B9" s="29">
        <v>2014</v>
      </c>
      <c r="C9" s="29">
        <v>2013</v>
      </c>
      <c r="D9" s="29">
        <v>2012</v>
      </c>
      <c r="I9">
        <f>100000/12.5%</f>
        <v>800000</v>
      </c>
    </row>
    <row r="10" spans="1:9" ht="18" customHeight="1" x14ac:dyDescent="0.3">
      <c r="A10" s="7" t="s">
        <v>17</v>
      </c>
      <c r="B10" s="30">
        <v>800000</v>
      </c>
      <c r="C10" s="30">
        <v>900000</v>
      </c>
      <c r="D10" s="30">
        <v>700000</v>
      </c>
    </row>
    <row r="11" spans="1:9" ht="18" customHeight="1" x14ac:dyDescent="0.25">
      <c r="A11" s="36" t="s">
        <v>16</v>
      </c>
      <c r="B11" s="30">
        <v>400000</v>
      </c>
      <c r="C11" s="30">
        <v>350000</v>
      </c>
      <c r="D11" s="30">
        <v>340000</v>
      </c>
    </row>
    <row r="12" spans="1:9" ht="18" customHeight="1" x14ac:dyDescent="0.25">
      <c r="A12" s="36" t="s">
        <v>39</v>
      </c>
      <c r="B12" s="30">
        <v>50000</v>
      </c>
      <c r="C12" s="30">
        <v>45000</v>
      </c>
      <c r="D12" s="30">
        <v>50000</v>
      </c>
    </row>
    <row r="13" spans="1:9" ht="18" customHeight="1" x14ac:dyDescent="0.25">
      <c r="A13" s="36" t="s">
        <v>36</v>
      </c>
      <c r="B13" s="30">
        <v>150000</v>
      </c>
      <c r="C13" s="30">
        <v>155000</v>
      </c>
      <c r="D13" s="30">
        <v>110000</v>
      </c>
    </row>
    <row r="14" spans="1:9" ht="18" customHeight="1" x14ac:dyDescent="0.25">
      <c r="A14" s="36" t="s">
        <v>40</v>
      </c>
      <c r="B14" s="30">
        <f>SUM(B11:B13)</f>
        <v>600000</v>
      </c>
      <c r="C14" s="30">
        <v>550000</v>
      </c>
      <c r="D14" s="30">
        <v>500000</v>
      </c>
    </row>
    <row r="15" spans="1:9" ht="18" customHeight="1" x14ac:dyDescent="0.25">
      <c r="A15" s="36" t="s">
        <v>15</v>
      </c>
      <c r="B15" s="30">
        <f>B10+B14</f>
        <v>1400000</v>
      </c>
      <c r="C15" s="30">
        <f t="shared" ref="C15:D15" si="0">C10+C14</f>
        <v>1450000</v>
      </c>
      <c r="D15" s="30">
        <f t="shared" si="0"/>
        <v>1200000</v>
      </c>
    </row>
    <row r="16" spans="1:9" ht="18" customHeight="1" x14ac:dyDescent="0.25">
      <c r="A16" s="36" t="s">
        <v>14</v>
      </c>
      <c r="B16" s="30"/>
      <c r="C16" s="30"/>
      <c r="D16" s="30"/>
    </row>
    <row r="17" spans="1:9" ht="18" customHeight="1" x14ac:dyDescent="0.25">
      <c r="A17" s="36"/>
      <c r="B17" s="30">
        <v>400000</v>
      </c>
      <c r="C17" s="30">
        <v>380000</v>
      </c>
      <c r="D17" s="30">
        <v>300000</v>
      </c>
    </row>
    <row r="18" spans="1:9" ht="18" customHeight="1" x14ac:dyDescent="0.25">
      <c r="A18" s="36" t="s">
        <v>13</v>
      </c>
      <c r="B18" s="30">
        <v>520000</v>
      </c>
      <c r="C18" s="30">
        <v>570000</v>
      </c>
      <c r="D18" s="30">
        <v>430000</v>
      </c>
    </row>
    <row r="19" spans="1:9" ht="18" customHeight="1" x14ac:dyDescent="0.25">
      <c r="A19" s="36" t="s">
        <v>37</v>
      </c>
      <c r="B19" s="30">
        <v>480000</v>
      </c>
      <c r="C19" s="30">
        <v>500000</v>
      </c>
      <c r="D19" s="30">
        <v>470000</v>
      </c>
    </row>
    <row r="20" spans="1:9" ht="18" customHeight="1" x14ac:dyDescent="0.25">
      <c r="A20" s="36" t="s">
        <v>38</v>
      </c>
      <c r="B20" s="30">
        <f>B18+B19</f>
        <v>1000000</v>
      </c>
      <c r="C20" s="30">
        <f>C18+C19</f>
        <v>1070000</v>
      </c>
      <c r="D20" s="30">
        <f>D18+D19</f>
        <v>900000</v>
      </c>
    </row>
    <row r="21" spans="1:9" ht="18" customHeight="1" x14ac:dyDescent="0.25">
      <c r="A21" s="36" t="s">
        <v>41</v>
      </c>
      <c r="B21" s="30">
        <f>B17+B20</f>
        <v>1400000</v>
      </c>
      <c r="C21" s="30">
        <f t="shared" ref="C21:D21" si="1">C17+C20</f>
        <v>1450000</v>
      </c>
      <c r="D21" s="30">
        <f t="shared" si="1"/>
        <v>1200000</v>
      </c>
    </row>
    <row r="22" spans="1:9" ht="18" customHeight="1" x14ac:dyDescent="0.25">
      <c r="A22" s="36" t="s">
        <v>11</v>
      </c>
      <c r="B22" s="38"/>
      <c r="C22" s="38"/>
      <c r="D22" s="38"/>
    </row>
    <row r="23" spans="1:9" ht="18" customHeight="1" x14ac:dyDescent="0.25">
      <c r="A23" s="33"/>
      <c r="B23" s="38"/>
      <c r="C23" s="38"/>
      <c r="D23" s="38"/>
    </row>
    <row r="24" spans="1:9" ht="18" customHeight="1" x14ac:dyDescent="0.3">
      <c r="A24" s="33"/>
      <c r="B24" s="40">
        <v>2014</v>
      </c>
      <c r="C24" s="40">
        <v>2013</v>
      </c>
      <c r="D24" s="40">
        <v>2012</v>
      </c>
    </row>
    <row r="25" spans="1:9" s="1" customFormat="1" ht="18" customHeight="1" x14ac:dyDescent="0.3">
      <c r="A25" s="39" t="s">
        <v>42</v>
      </c>
      <c r="B25" s="41"/>
      <c r="C25" s="41"/>
      <c r="D25" s="41"/>
      <c r="E25"/>
      <c r="F25"/>
      <c r="G25"/>
      <c r="H25"/>
      <c r="I25"/>
    </row>
    <row r="26" spans="1:9" s="1" customFormat="1" ht="18" customHeight="1" x14ac:dyDescent="0.25">
      <c r="A26" s="33" t="s">
        <v>43</v>
      </c>
      <c r="B26" s="38"/>
      <c r="C26" s="38"/>
      <c r="D26" s="38"/>
      <c r="E26"/>
      <c r="F26"/>
      <c r="G26"/>
      <c r="H26"/>
      <c r="I26"/>
    </row>
    <row r="27" spans="1:9" s="1" customFormat="1" ht="18" customHeight="1" x14ac:dyDescent="0.25">
      <c r="A27" s="33" t="s">
        <v>44</v>
      </c>
      <c r="B27" s="42"/>
      <c r="C27" s="42"/>
      <c r="D27" s="42"/>
      <c r="E27"/>
      <c r="F27"/>
      <c r="G27"/>
      <c r="H27"/>
      <c r="I27"/>
    </row>
    <row r="28" spans="1:9" s="1" customFormat="1" ht="18" customHeight="1" x14ac:dyDescent="0.25">
      <c r="A28" s="33" t="s">
        <v>45</v>
      </c>
      <c r="B28" s="38"/>
      <c r="C28" s="38"/>
      <c r="D28" s="38"/>
      <c r="E28" s="3"/>
      <c r="F28"/>
      <c r="G28"/>
      <c r="H28"/>
      <c r="I28"/>
    </row>
    <row r="29" spans="1:9" ht="18" customHeight="1" x14ac:dyDescent="0.25">
      <c r="A29" s="33" t="s">
        <v>46</v>
      </c>
      <c r="B29" s="43"/>
      <c r="C29" s="43"/>
      <c r="D29" s="43"/>
    </row>
    <row r="30" spans="1:9" ht="18" customHeight="1" x14ac:dyDescent="0.25">
      <c r="A30" s="33" t="s">
        <v>47</v>
      </c>
      <c r="B30" s="44"/>
      <c r="C30" s="44"/>
      <c r="D30" s="44"/>
    </row>
    <row r="31" spans="1:9" ht="18" customHeight="1" x14ac:dyDescent="0.25">
      <c r="A31" s="33" t="s">
        <v>48</v>
      </c>
      <c r="B31" s="44"/>
      <c r="C31" s="44"/>
      <c r="D31" s="44"/>
    </row>
    <row r="32" spans="1:9" ht="18" customHeight="1" x14ac:dyDescent="0.25">
      <c r="A32" s="33" t="s">
        <v>49</v>
      </c>
    </row>
    <row r="35" spans="1:1" x14ac:dyDescent="0.25">
      <c r="A35" s="1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50"/>
  <sheetViews>
    <sheetView workbookViewId="0"/>
  </sheetViews>
  <sheetFormatPr baseColWidth="10" defaultRowHeight="15" x14ac:dyDescent="0.25"/>
  <cols>
    <col min="1" max="1" width="18.7109375" customWidth="1"/>
    <col min="2" max="2" width="12.140625" customWidth="1"/>
    <col min="3" max="3" width="12.42578125" customWidth="1"/>
    <col min="5" max="5" width="11" customWidth="1"/>
  </cols>
  <sheetData>
    <row r="6" spans="1:4" ht="15.75" x14ac:dyDescent="0.25">
      <c r="A6" s="49" t="s">
        <v>58</v>
      </c>
    </row>
    <row r="8" spans="1:4" x14ac:dyDescent="0.25">
      <c r="A8" s="46" t="s">
        <v>50</v>
      </c>
      <c r="B8" s="46"/>
      <c r="C8" s="46"/>
      <c r="D8" s="46"/>
    </row>
    <row r="9" spans="1:4" x14ac:dyDescent="0.25">
      <c r="A9" t="s">
        <v>16</v>
      </c>
      <c r="B9" s="10"/>
      <c r="C9" s="15">
        <v>1200000</v>
      </c>
      <c r="D9" t="s">
        <v>13</v>
      </c>
    </row>
    <row r="10" spans="1:4" x14ac:dyDescent="0.25">
      <c r="A10" t="s">
        <v>35</v>
      </c>
      <c r="B10" s="10"/>
      <c r="C10" s="16">
        <v>1260000</v>
      </c>
      <c r="D10" t="s">
        <v>37</v>
      </c>
    </row>
    <row r="11" spans="1:4" x14ac:dyDescent="0.25">
      <c r="A11" t="s">
        <v>36</v>
      </c>
      <c r="B11" s="10"/>
      <c r="C11" s="16"/>
      <c r="D11" t="s">
        <v>38</v>
      </c>
    </row>
    <row r="12" spans="1:4" x14ac:dyDescent="0.25">
      <c r="A12" t="s">
        <v>51</v>
      </c>
      <c r="B12" s="12">
        <v>280000</v>
      </c>
      <c r="C12" s="17"/>
    </row>
    <row r="13" spans="1:4" ht="15.75" thickBot="1" x14ac:dyDescent="0.3">
      <c r="A13" t="s">
        <v>52</v>
      </c>
      <c r="B13" s="18"/>
      <c r="C13" s="19"/>
      <c r="D13" t="s">
        <v>52</v>
      </c>
    </row>
    <row r="14" spans="1:4" ht="15.75" thickTop="1" x14ac:dyDescent="0.25">
      <c r="C14" s="20"/>
    </row>
    <row r="15" spans="1:4" x14ac:dyDescent="0.25">
      <c r="C15" s="21"/>
    </row>
    <row r="16" spans="1:4" x14ac:dyDescent="0.25">
      <c r="A16" t="s">
        <v>53</v>
      </c>
      <c r="C16" s="11"/>
    </row>
    <row r="17" spans="3:3" x14ac:dyDescent="0.25">
      <c r="C17" s="11"/>
    </row>
    <row r="18" spans="3:3" x14ac:dyDescent="0.25">
      <c r="C18" s="20"/>
    </row>
    <row r="19" spans="3:3" x14ac:dyDescent="0.25">
      <c r="C19" s="11"/>
    </row>
    <row r="20" spans="3:3" x14ac:dyDescent="0.25">
      <c r="C20" s="11"/>
    </row>
    <row r="21" spans="3:3" x14ac:dyDescent="0.25">
      <c r="C21" s="11"/>
    </row>
    <row r="22" spans="3:3" x14ac:dyDescent="0.25">
      <c r="C22" s="11"/>
    </row>
    <row r="23" spans="3:3" ht="15.75" customHeight="1" x14ac:dyDescent="0.25">
      <c r="C23" s="20"/>
    </row>
    <row r="24" spans="3:3" ht="15.75" customHeight="1" x14ac:dyDescent="0.25">
      <c r="C24" s="20"/>
    </row>
    <row r="25" spans="3:3" ht="15.75" customHeight="1" x14ac:dyDescent="0.25">
      <c r="C25" s="20"/>
    </row>
    <row r="26" spans="3:3" ht="15.75" customHeight="1" x14ac:dyDescent="0.25">
      <c r="C26" s="11"/>
    </row>
    <row r="27" spans="3:3" ht="15.75" customHeight="1" x14ac:dyDescent="0.25">
      <c r="C27" s="20"/>
    </row>
    <row r="28" spans="3:3" ht="15.75" customHeight="1" x14ac:dyDescent="0.25">
      <c r="C28" s="11"/>
    </row>
    <row r="29" spans="3:3" ht="15.75" customHeight="1" x14ac:dyDescent="0.25">
      <c r="C29" s="11"/>
    </row>
    <row r="30" spans="3:3" ht="15.75" customHeight="1" x14ac:dyDescent="0.25">
      <c r="C30" s="11"/>
    </row>
    <row r="31" spans="3:3" ht="15.75" customHeight="1" x14ac:dyDescent="0.25">
      <c r="C31" s="11"/>
    </row>
    <row r="32" spans="3:3" ht="15.75" customHeight="1" x14ac:dyDescent="0.25">
      <c r="C32" s="11"/>
    </row>
    <row r="33" spans="1:5" ht="15.75" customHeight="1" x14ac:dyDescent="0.25">
      <c r="C33" s="20"/>
    </row>
    <row r="34" spans="1:5" x14ac:dyDescent="0.25">
      <c r="C34" s="20"/>
      <c r="D34" s="10"/>
    </row>
    <row r="35" spans="1:5" x14ac:dyDescent="0.25">
      <c r="B35" s="10"/>
    </row>
    <row r="36" spans="1:5" x14ac:dyDescent="0.25">
      <c r="B36" s="10"/>
    </row>
    <row r="37" spans="1:5" x14ac:dyDescent="0.25">
      <c r="B37" s="10"/>
    </row>
    <row r="41" spans="1:5" x14ac:dyDescent="0.25">
      <c r="B41" s="10"/>
    </row>
    <row r="44" spans="1:5" ht="20.100000000000001" customHeight="1" x14ac:dyDescent="0.25">
      <c r="A44" s="47" t="s">
        <v>50</v>
      </c>
      <c r="B44" s="47"/>
      <c r="C44" s="47"/>
      <c r="D44" s="47"/>
      <c r="E44" s="22"/>
    </row>
    <row r="45" spans="1:5" ht="20.100000000000001" customHeight="1" x14ac:dyDescent="0.25">
      <c r="A45" s="23" t="s">
        <v>16</v>
      </c>
      <c r="B45" s="24"/>
      <c r="C45" s="25">
        <v>1200000</v>
      </c>
      <c r="D45" s="23" t="s">
        <v>13</v>
      </c>
      <c r="E45" s="23"/>
    </row>
    <row r="46" spans="1:5" ht="20.100000000000001" customHeight="1" x14ac:dyDescent="0.25">
      <c r="A46" s="23" t="s">
        <v>35</v>
      </c>
      <c r="B46" s="24"/>
      <c r="C46" s="25">
        <v>1260000</v>
      </c>
      <c r="D46" s="23" t="s">
        <v>37</v>
      </c>
      <c r="E46" s="23"/>
    </row>
    <row r="47" spans="1:5" ht="20.100000000000001" customHeight="1" x14ac:dyDescent="0.25">
      <c r="A47" s="23" t="s">
        <v>36</v>
      </c>
      <c r="B47" s="24"/>
      <c r="C47" s="25"/>
      <c r="D47" s="23" t="s">
        <v>38</v>
      </c>
      <c r="E47" s="23"/>
    </row>
    <row r="48" spans="1:5" ht="20.100000000000001" customHeight="1" x14ac:dyDescent="0.25">
      <c r="A48" s="22" t="s">
        <v>51</v>
      </c>
      <c r="B48" s="9">
        <v>280000</v>
      </c>
      <c r="C48" s="26"/>
      <c r="D48" s="22"/>
      <c r="E48" s="22"/>
    </row>
    <row r="49" spans="1:5" ht="20.100000000000001" customHeight="1" thickBot="1" x14ac:dyDescent="0.3">
      <c r="A49" s="8" t="s">
        <v>52</v>
      </c>
      <c r="B49" s="27"/>
      <c r="C49" s="28"/>
      <c r="D49" s="8" t="s">
        <v>52</v>
      </c>
      <c r="E49" s="8"/>
    </row>
    <row r="50" spans="1:5" ht="20.100000000000001" customHeight="1" thickTop="1" x14ac:dyDescent="0.25">
      <c r="C50" s="20"/>
    </row>
  </sheetData>
  <mergeCells count="2">
    <mergeCell ref="A8:D8"/>
    <mergeCell ref="A44:D4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"/>
  <sheetViews>
    <sheetView tabSelected="1" workbookViewId="0"/>
  </sheetViews>
  <sheetFormatPr baseColWidth="10" defaultRowHeight="15" x14ac:dyDescent="0.25"/>
  <sheetData>
    <row r="7" spans="1:1" x14ac:dyDescent="0.25">
      <c r="A7" s="50" t="s">
        <v>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T-7.1</vt:lpstr>
      <vt:lpstr>T-7.2</vt:lpstr>
      <vt:lpstr>T-7.3</vt:lpstr>
      <vt:lpstr>T-7.4</vt:lpstr>
      <vt:lpstr>T-7.5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Annelise</dc:creator>
  <cp:lastModifiedBy>Anne Berrefjord</cp:lastModifiedBy>
  <dcterms:created xsi:type="dcterms:W3CDTF">2014-11-10T16:59:18Z</dcterms:created>
  <dcterms:modified xsi:type="dcterms:W3CDTF">2014-11-17T15:17:48Z</dcterms:modified>
</cp:coreProperties>
</file>