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 autoCompressPictures="0"/>
  <bookViews>
    <workbookView xWindow="2340" yWindow="1080" windowWidth="29040" windowHeight="16440"/>
  </bookViews>
  <sheets>
    <sheet name="Dekningspunktanalyse" sheetId="1" r:id="rId1"/>
    <sheet name="Hjelp" sheetId="2" r:id="rId2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Dekningspunktanalyse!$P$61:$X$127</definedName>
    <definedName name="Z_13967C52_AC10_3641_8B5A_EE70C597B86C_.wvu.PrintArea" localSheetId="0" hidden="1">Dekningspunktanalyse!$P$61:$X$127</definedName>
  </definedNames>
  <calcPr calcId="150001" concurrentCalc="0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Q89" i="1"/>
  <c r="B55" i="1"/>
  <c r="R89" i="1"/>
  <c r="C55" i="1"/>
  <c r="S89" i="1"/>
  <c r="D55" i="1"/>
  <c r="T89" i="1"/>
  <c r="E55" i="1"/>
  <c r="U89" i="1"/>
  <c r="F55" i="1"/>
  <c r="V89" i="1"/>
  <c r="G55" i="1"/>
  <c r="W89" i="1"/>
  <c r="A56" i="1"/>
  <c r="Q90" i="1"/>
  <c r="B56" i="1"/>
  <c r="R90" i="1"/>
  <c r="C56" i="1"/>
  <c r="S90" i="1"/>
  <c r="D56" i="1"/>
  <c r="T90" i="1"/>
  <c r="E56" i="1"/>
  <c r="U90" i="1"/>
  <c r="F56" i="1"/>
  <c r="V90" i="1"/>
  <c r="G56" i="1"/>
  <c r="W90" i="1"/>
  <c r="A57" i="1"/>
  <c r="Q91" i="1"/>
  <c r="B57" i="1"/>
  <c r="R91" i="1"/>
  <c r="C57" i="1"/>
  <c r="S91" i="1"/>
  <c r="D57" i="1"/>
  <c r="T91" i="1"/>
  <c r="E57" i="1"/>
  <c r="U91" i="1"/>
  <c r="F57" i="1"/>
  <c r="V91" i="1"/>
  <c r="G57" i="1"/>
  <c r="W91" i="1"/>
  <c r="A58" i="1"/>
  <c r="Q92" i="1"/>
  <c r="B58" i="1"/>
  <c r="R92" i="1"/>
  <c r="C58" i="1"/>
  <c r="S92" i="1"/>
  <c r="D58" i="1"/>
  <c r="T92" i="1"/>
  <c r="E58" i="1"/>
  <c r="U92" i="1"/>
  <c r="F58" i="1"/>
  <c r="V92" i="1"/>
  <c r="G58" i="1"/>
  <c r="W92" i="1"/>
  <c r="Q84" i="1"/>
  <c r="B50" i="1"/>
  <c r="R84" i="1"/>
  <c r="C50" i="1"/>
  <c r="S84" i="1"/>
  <c r="D50" i="1"/>
  <c r="T84" i="1"/>
  <c r="E50" i="1"/>
  <c r="U84" i="1"/>
  <c r="F50" i="1"/>
  <c r="V84" i="1"/>
  <c r="G50" i="1"/>
  <c r="W84" i="1"/>
  <c r="Q85" i="1"/>
  <c r="B51" i="1"/>
  <c r="R85" i="1"/>
  <c r="C51" i="1"/>
  <c r="S85" i="1"/>
  <c r="D51" i="1"/>
  <c r="T85" i="1"/>
  <c r="E51" i="1"/>
  <c r="U85" i="1"/>
  <c r="F51" i="1"/>
  <c r="V85" i="1"/>
  <c r="G51" i="1"/>
  <c r="W85" i="1"/>
  <c r="Q86" i="1"/>
  <c r="B52" i="1"/>
  <c r="R86" i="1"/>
  <c r="C52" i="1"/>
  <c r="S86" i="1"/>
  <c r="D52" i="1"/>
  <c r="T86" i="1"/>
  <c r="E52" i="1"/>
  <c r="U86" i="1"/>
  <c r="F52" i="1"/>
  <c r="V86" i="1"/>
  <c r="G52" i="1"/>
  <c r="W86" i="1"/>
  <c r="Q87" i="1"/>
  <c r="B53" i="1"/>
  <c r="R87" i="1"/>
  <c r="C53" i="1"/>
  <c r="S87" i="1"/>
  <c r="D53" i="1"/>
  <c r="T87" i="1"/>
  <c r="E53" i="1"/>
  <c r="U87" i="1"/>
  <c r="F53" i="1"/>
  <c r="V87" i="1"/>
  <c r="G53" i="1"/>
  <c r="W87" i="1"/>
  <c r="Q88" i="1"/>
  <c r="B54" i="1"/>
  <c r="R88" i="1"/>
  <c r="C54" i="1"/>
  <c r="S88" i="1"/>
  <c r="D54" i="1"/>
  <c r="T88" i="1"/>
  <c r="E54" i="1"/>
  <c r="U88" i="1"/>
  <c r="F54" i="1"/>
  <c r="V88" i="1"/>
  <c r="G54" i="1"/>
  <c r="W88" i="1"/>
  <c r="D13" i="1"/>
  <c r="D15" i="1"/>
  <c r="D17" i="1"/>
  <c r="D19" i="1"/>
  <c r="D20" i="1"/>
  <c r="D16" i="1"/>
  <c r="Q97" i="1"/>
  <c r="Q99" i="1"/>
  <c r="X98" i="1"/>
  <c r="R97" i="1"/>
  <c r="S97" i="1"/>
  <c r="T97" i="1"/>
  <c r="Q98" i="1"/>
  <c r="R98" i="1"/>
  <c r="S98" i="1"/>
  <c r="T98" i="1"/>
  <c r="D18" i="1"/>
  <c r="X100" i="1"/>
  <c r="R99" i="1"/>
  <c r="S99" i="1"/>
  <c r="T99" i="1"/>
  <c r="Q96" i="1"/>
  <c r="R96" i="1"/>
  <c r="S96" i="1"/>
  <c r="T96" i="1"/>
  <c r="B25" i="1"/>
  <c r="B24" i="1"/>
  <c r="B26" i="1"/>
  <c r="B27" i="1"/>
  <c r="D14" i="1"/>
  <c r="X96" i="1"/>
  <c r="A14" i="1"/>
  <c r="U96" i="1"/>
  <c r="Q61" i="1"/>
  <c r="A16" i="1"/>
  <c r="U98" i="1"/>
  <c r="A21" i="1"/>
  <c r="U103" i="1"/>
  <c r="A20" i="1"/>
  <c r="U102" i="1"/>
  <c r="A19" i="1"/>
  <c r="X95" i="1"/>
  <c r="U97" i="1"/>
  <c r="U99" i="1"/>
  <c r="U100" i="1"/>
  <c r="U101" i="1"/>
  <c r="U95" i="1"/>
  <c r="B34" i="1"/>
  <c r="R68" i="1"/>
  <c r="C34" i="1"/>
  <c r="D34" i="1"/>
  <c r="T68" i="1"/>
  <c r="D35" i="1"/>
  <c r="T69" i="1"/>
  <c r="D36" i="1"/>
  <c r="T70" i="1"/>
  <c r="D37" i="1"/>
  <c r="T71" i="1"/>
  <c r="D38" i="1"/>
  <c r="T72" i="1"/>
  <c r="D39" i="1"/>
  <c r="T73" i="1"/>
  <c r="D40" i="1"/>
  <c r="T74" i="1"/>
  <c r="D41" i="1"/>
  <c r="T75" i="1"/>
  <c r="D42" i="1"/>
  <c r="T76" i="1"/>
  <c r="D43" i="1"/>
  <c r="T77" i="1"/>
  <c r="D44" i="1"/>
  <c r="T78" i="1"/>
  <c r="D45" i="1"/>
  <c r="T79" i="1"/>
  <c r="D46" i="1"/>
  <c r="T80" i="1"/>
  <c r="D47" i="1"/>
  <c r="T81" i="1"/>
  <c r="D48" i="1"/>
  <c r="T82" i="1"/>
  <c r="D49" i="1"/>
  <c r="T83" i="1"/>
  <c r="Q68" i="1"/>
  <c r="B35" i="1"/>
  <c r="R69" i="1"/>
  <c r="X97" i="1"/>
  <c r="F34" i="1"/>
  <c r="V68" i="1"/>
  <c r="X99" i="1"/>
  <c r="C36" i="1"/>
  <c r="E36" i="1"/>
  <c r="U70" i="1"/>
  <c r="Q70" i="1"/>
  <c r="B36" i="1"/>
  <c r="C35" i="1"/>
  <c r="E35" i="1"/>
  <c r="Q69" i="1"/>
  <c r="E34" i="1"/>
  <c r="U68" i="1"/>
  <c r="S68" i="1"/>
  <c r="S70" i="1"/>
  <c r="D27" i="1"/>
  <c r="C27" i="1"/>
  <c r="E27" i="1"/>
  <c r="C24" i="1"/>
  <c r="G34" i="1"/>
  <c r="W68" i="1"/>
  <c r="G36" i="1"/>
  <c r="W70" i="1"/>
  <c r="F35" i="1"/>
  <c r="V69" i="1"/>
  <c r="S69" i="1"/>
  <c r="R70" i="1"/>
  <c r="F36" i="1"/>
  <c r="V70" i="1"/>
  <c r="B37" i="1"/>
  <c r="Q71" i="1"/>
  <c r="C37" i="1"/>
  <c r="U69" i="1"/>
  <c r="G35" i="1"/>
  <c r="W69" i="1"/>
  <c r="X101" i="1"/>
  <c r="C25" i="1"/>
  <c r="E24" i="1"/>
  <c r="D24" i="1"/>
  <c r="D21" i="1"/>
  <c r="X103" i="1"/>
  <c r="C26" i="1"/>
  <c r="X102" i="1"/>
  <c r="E37" i="1"/>
  <c r="U71" i="1"/>
  <c r="S71" i="1"/>
  <c r="R71" i="1"/>
  <c r="F37" i="1"/>
  <c r="V71" i="1"/>
  <c r="Q72" i="1"/>
  <c r="C38" i="1"/>
  <c r="B38" i="1"/>
  <c r="E26" i="1"/>
  <c r="D26" i="1"/>
  <c r="E25" i="1"/>
  <c r="D25" i="1"/>
  <c r="G37" i="1"/>
  <c r="W71" i="1"/>
  <c r="R72" i="1"/>
  <c r="F38" i="1"/>
  <c r="V72" i="1"/>
  <c r="S72" i="1"/>
  <c r="E38" i="1"/>
  <c r="U72" i="1"/>
  <c r="B39" i="1"/>
  <c r="Q73" i="1"/>
  <c r="C39" i="1"/>
  <c r="B40" i="1"/>
  <c r="C40" i="1"/>
  <c r="Q74" i="1"/>
  <c r="G38" i="1"/>
  <c r="W72" i="1"/>
  <c r="S73" i="1"/>
  <c r="E39" i="1"/>
  <c r="R73" i="1"/>
  <c r="F39" i="1"/>
  <c r="V73" i="1"/>
  <c r="G39" i="1"/>
  <c r="W73" i="1"/>
  <c r="U73" i="1"/>
  <c r="S74" i="1"/>
  <c r="E40" i="1"/>
  <c r="U74" i="1"/>
  <c r="R74" i="1"/>
  <c r="F40" i="1"/>
  <c r="V74" i="1"/>
  <c r="Q75" i="1"/>
  <c r="C41" i="1"/>
  <c r="B41" i="1"/>
  <c r="G40" i="1"/>
  <c r="W74" i="1"/>
  <c r="Q76" i="1"/>
  <c r="C42" i="1"/>
  <c r="B42" i="1"/>
  <c r="S75" i="1"/>
  <c r="E41" i="1"/>
  <c r="U75" i="1"/>
  <c r="R75" i="1"/>
  <c r="F41" i="1"/>
  <c r="V75" i="1"/>
  <c r="G41" i="1"/>
  <c r="W75" i="1"/>
  <c r="E42" i="1"/>
  <c r="U76" i="1"/>
  <c r="S76" i="1"/>
  <c r="C43" i="1"/>
  <c r="B43" i="1"/>
  <c r="Q77" i="1"/>
  <c r="R76" i="1"/>
  <c r="F42" i="1"/>
  <c r="V76" i="1"/>
  <c r="G42" i="1"/>
  <c r="W76" i="1"/>
  <c r="Q78" i="1"/>
  <c r="B44" i="1"/>
  <c r="C44" i="1"/>
  <c r="E43" i="1"/>
  <c r="U77" i="1"/>
  <c r="S77" i="1"/>
  <c r="F43" i="1"/>
  <c r="V77" i="1"/>
  <c r="R77" i="1"/>
  <c r="G43" i="1"/>
  <c r="W77" i="1"/>
  <c r="Q79" i="1"/>
  <c r="C45" i="1"/>
  <c r="B45" i="1"/>
  <c r="S78" i="1"/>
  <c r="E44" i="1"/>
  <c r="U78" i="1"/>
  <c r="R78" i="1"/>
  <c r="F44" i="1"/>
  <c r="V78" i="1"/>
  <c r="G44" i="1"/>
  <c r="W78" i="1"/>
  <c r="C46" i="1"/>
  <c r="B46" i="1"/>
  <c r="Q80" i="1"/>
  <c r="E45" i="1"/>
  <c r="U79" i="1"/>
  <c r="S79" i="1"/>
  <c r="F45" i="1"/>
  <c r="V79" i="1"/>
  <c r="R79" i="1"/>
  <c r="R80" i="1"/>
  <c r="F46" i="1"/>
  <c r="V80" i="1"/>
  <c r="B47" i="1"/>
  <c r="C47" i="1"/>
  <c r="Q81" i="1"/>
  <c r="E46" i="1"/>
  <c r="U80" i="1"/>
  <c r="S80" i="1"/>
  <c r="G45" i="1"/>
  <c r="W79" i="1"/>
  <c r="B48" i="1"/>
  <c r="Q82" i="1"/>
  <c r="C48" i="1"/>
  <c r="S81" i="1"/>
  <c r="E47" i="1"/>
  <c r="U81" i="1"/>
  <c r="G46" i="1"/>
  <c r="W80" i="1"/>
  <c r="R81" i="1"/>
  <c r="F47" i="1"/>
  <c r="V81" i="1"/>
  <c r="G47" i="1"/>
  <c r="W81" i="1"/>
  <c r="E48" i="1"/>
  <c r="U82" i="1"/>
  <c r="S82" i="1"/>
  <c r="F48" i="1"/>
  <c r="V82" i="1"/>
  <c r="R82" i="1"/>
  <c r="Q83" i="1"/>
  <c r="B49" i="1"/>
  <c r="C49" i="1"/>
  <c r="G48" i="1"/>
  <c r="W82" i="1"/>
  <c r="R83" i="1"/>
  <c r="F49" i="1"/>
  <c r="V83" i="1"/>
  <c r="E49" i="1"/>
  <c r="U83" i="1"/>
  <c r="S83" i="1"/>
  <c r="G49" i="1"/>
  <c r="W83" i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<sst xmlns="http://schemas.openxmlformats.org/spreadsheetml/2006/main" count="71" uniqueCount="48">
  <si>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</si>
  <si>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</si>
  <si>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</si>
  <si>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</si>
  <si>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</si>
  <si>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</si>
  <si>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</si>
  <si>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</si>
  <si>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</si>
  <si>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</si>
  <si>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</si>
  <si>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</si>
  <si>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</si>
  <si>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</si>
  <si>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</si>
  <si>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</si>
  <si>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</si>
  <si>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</si>
  <si>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</si>
  <si>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</si>
  <si>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</si>
  <si>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</si>
  <si>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</si>
  <si>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</si>
  <si>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</si>
  <si>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</si>
  <si>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</si>
  <si>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</si>
  <si>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</si>
  <si>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</si>
  <si>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</si>
  <si>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</si>
  <si>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</si>
  <si>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</si>
  <si>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</si>
  <si>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</si>
  <si>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</si>
  <si>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</si>
  <si>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</si>
  <si>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</si>
  <si>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</si>
  <si>
    <t>Registrering av inndata</t>
  </si>
  <si>
    <t>For å vise funksjonene, tar jeg utgangspunkt i eksamen i Økonomi og ledelse V2014. Eksamensoppgaven oppga følgende tall:</t>
  </si>
  <si>
    <t>Hjelp til modellen Dekningspunkt</t>
  </si>
  <si>
    <t>Inndatafelt</t>
  </si>
  <si>
    <t>Utdatafelt</t>
  </si>
  <si>
    <t>Diagram</t>
  </si>
  <si>
    <t>Verktøy til å merke i grafen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</si>
</sst>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30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</font>
    <font>
      <sz val="11"/>
      <color theme="0"/>
      <name val="Arial"/>
    </font>
    <font>
      <b/>
      <sz val="14"/>
      <name val="Calibri"/>
      <family val="2"/>
      <scheme val="minor"/>
    </font>
    <font>
      <sz val="10"/>
      <name val="Calibri"/>
      <scheme val="minor"/>
    </font>
    <font>
      <sz val="11"/>
      <name val="Calibri"/>
      <scheme val="minor"/>
    </font>
    <font>
      <sz val="11"/>
      <color rgb="FFFF0000"/>
      <name val="Calibri"/>
      <scheme val="minor"/>
    </font>
    <font>
      <sz val="9"/>
      <color indexed="12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2">
    <xf numFmtId="166" fontId="0" fillId="0" borderId="0"/>
    <xf numFmtId="164" fontId="1" fillId="0" borderId="0" applyFon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</cellStyleXfs>
  <cellXfs count="149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3" fillId="5" borderId="0" xfId="0" applyFont="1" applyFill="1"/>
    <xf numFmtId="166" fontId="24" fillId="9" borderId="0" xfId="0" applyFont="1" applyFill="1" applyProtection="1">
      <protection locked="0"/>
    </xf>
    <xf numFmtId="166" fontId="25" fillId="9" borderId="0" xfId="0" applyFont="1" applyFill="1" applyProtection="1">
      <protection locked="0"/>
    </xf>
    <xf numFmtId="166" fontId="26" fillId="0" borderId="0" xfId="0" applyFont="1" applyProtection="1">
      <protection locked="0"/>
    </xf>
    <xf numFmtId="166" fontId="25" fillId="0" borderId="0" xfId="0" applyFont="1" applyProtection="1">
      <protection locked="0"/>
    </xf>
    <xf numFmtId="166" fontId="24" fillId="0" borderId="0" xfId="0" applyFont="1" applyFill="1" applyProtection="1">
      <protection locked="0"/>
    </xf>
    <xf numFmtId="166" fontId="25" fillId="0" borderId="0" xfId="0" applyFont="1" applyFill="1" applyProtection="1">
      <protection locked="0"/>
    </xf>
    <xf numFmtId="166" fontId="27" fillId="0" borderId="0" xfId="0" applyFont="1" applyProtection="1">
      <protection locked="0"/>
    </xf>
    <xf numFmtId="40" fontId="28" fillId="7" borderId="13" xfId="0" applyNumberFormat="1" applyFont="1" applyFill="1" applyBorder="1" applyProtection="1">
      <protection locked="0"/>
    </xf>
    <xf numFmtId="166" fontId="26" fillId="0" borderId="0" xfId="0" applyFont="1" applyAlignment="1" applyProtection="1">
      <alignment horizontal="right"/>
      <protection locked="0"/>
    </xf>
    <xf numFmtId="166" fontId="26" fillId="0" borderId="0" xfId="0" applyFont="1" applyAlignment="1" applyProtection="1">
      <alignment horizontal="left"/>
      <protection locked="0"/>
    </xf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2" fillId="4" borderId="4" xfId="0" applyFont="1" applyFill="1" applyBorder="1" applyAlignment="1">
      <alignment horizontal="center"/>
    </xf>
    <xf numFmtId="166" fontId="22" fillId="4" borderId="0" xfId="0" applyFont="1" applyFill="1" applyBorder="1" applyAlignment="1">
      <alignment horizontal="center"/>
    </xf>
    <xf numFmtId="166" fontId="22" fillId="4" borderId="6" xfId="0" applyFont="1" applyFill="1" applyBorder="1" applyAlignment="1">
      <alignment horizontal="center"/>
    </xf>
  </cellXfs>
  <cellStyles count="12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7923026694833899"/>
          <c:y val="0.14532896526438999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/>
                      <a:t>STI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Dekningspunktanalyse!$B$34:$B$58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/>
                      <a:t>VTK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Dekningspunktanalyse!$C$34:$C$58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/>
                      <a:t>FTK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Dekningspunktanalyse!$D$34:$D$58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STK</c:v>
          </c:tx>
          <c:spPr>
            <a:ln w="12700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24"/>
              <c:layout/>
              <c:tx>
                <c:rich>
                  <a:bodyPr/>
                  <a:lstStyle/>
                  <a:p>
                    <a:r>
                      <a:rPr lang="en-US"/>
                      <a:t>STK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Dekningspunktanalyse!$E$34:$E$58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98624"/>
        <c:axId val="87378944"/>
      </c:lineChart>
      <c:catAx>
        <c:axId val="7949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87378944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87378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-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794986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4741856247561"/>
                  <c:y val="-0.1182795780335150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Dekningspunktanalyse!$B$34:$B$58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1815191978761"/>
                  <c:y val="-7.88530503040033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Dekningspunktanalyse!$C$34:$C$58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907591873062801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Dekningspunktanalyse!$D$34:$D$58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037981221735001"/>
                  <c:y val="-7.88529678982435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Dekningspunktanalyse!$E$34:$E$58</c:f>
              <c:numCache>
                <c:formatCode>#,##0_);[Red]\-#,##0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03392"/>
        <c:axId val="62205312"/>
      </c:lineChart>
      <c:catAx>
        <c:axId val="62203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-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2053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6220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-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20339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103</xdr:row>
      <xdr:rowOff>76200</xdr:rowOff>
    </xdr:from>
    <xdr:to>
      <xdr:col>23</xdr:col>
      <xdr:colOff>1016000</xdr:colOff>
      <xdr:row>126</xdr:row>
      <xdr:rowOff>50800</xdr:rowOff>
    </xdr:to>
    <xdr:graphicFrame macro="">
      <xdr:nvGraphicFramePr>
        <xdr:cNvPr id="105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0</xdr:row>
          <xdr:rowOff>47625</xdr:rowOff>
        </xdr:from>
        <xdr:to>
          <xdr:col>1</xdr:col>
          <xdr:colOff>409575</xdr:colOff>
          <xdr:row>1</xdr:row>
          <xdr:rowOff>104775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0</xdr:row>
          <xdr:rowOff>47625</xdr:rowOff>
        </xdr:from>
        <xdr:to>
          <xdr:col>2</xdr:col>
          <xdr:colOff>428625</xdr:colOff>
          <xdr:row>1</xdr:row>
          <xdr:rowOff>104775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447675</xdr:colOff>
          <xdr:row>0</xdr:row>
          <xdr:rowOff>47625</xdr:rowOff>
        </xdr:from>
        <xdr:to>
          <xdr:col>3</xdr:col>
          <xdr:colOff>466725</xdr:colOff>
          <xdr:row>1</xdr:row>
          <xdr:rowOff>104775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477520</xdr:colOff>
      <xdr:row>7</xdr:row>
      <xdr:rowOff>111760</xdr:rowOff>
    </xdr:from>
    <xdr:to>
      <xdr:col>11</xdr:col>
      <xdr:colOff>604521</xdr:colOff>
      <xdr:row>8</xdr:row>
      <xdr:rowOff>55881</xdr:rowOff>
    </xdr:to>
    <xdr:sp macro="" textlink="">
      <xdr:nvSpPr>
        <xdr:cNvPr id="7" name="Ellipse 6"/>
        <xdr:cNvSpPr/>
      </xdr:nvSpPr>
      <xdr:spPr bwMode="auto">
        <a:xfrm>
          <a:off x="9509760" y="131064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449580</xdr:colOff>
      <xdr:row>12</xdr:row>
      <xdr:rowOff>60960</xdr:rowOff>
    </xdr:from>
    <xdr:to>
      <xdr:col>14</xdr:col>
      <xdr:colOff>30480</xdr:colOff>
      <xdr:row>14</xdr:row>
      <xdr:rowOff>58420</xdr:rowOff>
    </xdr:to>
    <xdr:sp macro="" textlink="">
      <xdr:nvSpPr>
        <xdr:cNvPr id="8" name="Venstre klammeparentes 7"/>
        <xdr:cNvSpPr/>
      </xdr:nvSpPr>
      <xdr:spPr bwMode="auto">
        <a:xfrm rot="5400000">
          <a:off x="10574020" y="173228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14</xdr:col>
      <xdr:colOff>223520</xdr:colOff>
      <xdr:row>11</xdr:row>
      <xdr:rowOff>142240</xdr:rowOff>
    </xdr:from>
    <xdr:to>
      <xdr:col>15</xdr:col>
      <xdr:colOff>48260</xdr:colOff>
      <xdr:row>15</xdr:row>
      <xdr:rowOff>96520</xdr:rowOff>
    </xdr:to>
    <xdr:sp macro="" textlink="">
      <xdr:nvSpPr>
        <xdr:cNvPr id="9" name="Venstre klammeparentes 8"/>
        <xdr:cNvSpPr/>
      </xdr:nvSpPr>
      <xdr:spPr bwMode="auto">
        <a:xfrm flipV="1">
          <a:off x="11480800" y="1981200"/>
          <a:ext cx="261620" cy="68580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15</xdr:col>
      <xdr:colOff>231140</xdr:colOff>
      <xdr:row>11</xdr:row>
      <xdr:rowOff>119380</xdr:rowOff>
    </xdr:from>
    <xdr:to>
      <xdr:col>15</xdr:col>
      <xdr:colOff>558800</xdr:colOff>
      <xdr:row>15</xdr:row>
      <xdr:rowOff>101600</xdr:rowOff>
    </xdr:to>
    <xdr:sp macro="" textlink="">
      <xdr:nvSpPr>
        <xdr:cNvPr id="10" name="Venstre klammeparentes 9"/>
        <xdr:cNvSpPr/>
      </xdr:nvSpPr>
      <xdr:spPr bwMode="auto">
        <a:xfrm rot="10800000" flipV="1">
          <a:off x="11925300" y="1958340"/>
          <a:ext cx="327660" cy="71374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525780</xdr:colOff>
      <xdr:row>9</xdr:row>
      <xdr:rowOff>180340</xdr:rowOff>
    </xdr:from>
    <xdr:to>
      <xdr:col>13</xdr:col>
      <xdr:colOff>327660</xdr:colOff>
      <xdr:row>10</xdr:row>
      <xdr:rowOff>2540</xdr:rowOff>
    </xdr:to>
    <xdr:cxnSp macro="">
      <xdr:nvCxnSpPr>
        <xdr:cNvPr id="11" name="Rett pil 10"/>
        <xdr:cNvCxnSpPr/>
      </xdr:nvCxnSpPr>
      <xdr:spPr bwMode="auto">
        <a:xfrm flipH="1">
          <a:off x="10299700" y="1744980"/>
          <a:ext cx="54356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546100</xdr:colOff>
      <xdr:row>8</xdr:row>
      <xdr:rowOff>137160</xdr:rowOff>
    </xdr:from>
    <xdr:to>
      <xdr:col>11</xdr:col>
      <xdr:colOff>561340</xdr:colOff>
      <xdr:row>13</xdr:row>
      <xdr:rowOff>114300</xdr:rowOff>
    </xdr:to>
    <xdr:cxnSp macro="">
      <xdr:nvCxnSpPr>
        <xdr:cNvPr id="12" name="Rett pil 11"/>
        <xdr:cNvCxnSpPr/>
      </xdr:nvCxnSpPr>
      <xdr:spPr bwMode="auto">
        <a:xfrm flipH="1">
          <a:off x="9578340" y="1518920"/>
          <a:ext cx="15240" cy="8001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12</xdr:col>
      <xdr:colOff>629920</xdr:colOff>
      <xdr:row>7</xdr:row>
      <xdr:rowOff>121920</xdr:rowOff>
    </xdr:from>
    <xdr:to>
      <xdr:col>15</xdr:col>
      <xdr:colOff>149014</xdr:colOff>
      <xdr:row>8</xdr:row>
      <xdr:rowOff>137160</xdr:rowOff>
    </xdr:to>
    <xdr:sp macro="" textlink="">
      <xdr:nvSpPr>
        <xdr:cNvPr id="18" name="Rektangel 17"/>
        <xdr:cNvSpPr/>
      </xdr:nvSpPr>
      <xdr:spPr bwMode="auto">
        <a:xfrm flipV="1">
          <a:off x="10403840" y="1320800"/>
          <a:ext cx="1439334" cy="198120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Overskudd</a:t>
          </a:r>
        </a:p>
      </xdr:txBody>
    </xdr:sp>
    <xdr:clientData/>
  </xdr:twoCellAnchor>
  <xdr:twoCellAnchor>
    <xdr:from>
      <xdr:col>11</xdr:col>
      <xdr:colOff>345440</xdr:colOff>
      <xdr:row>17</xdr:row>
      <xdr:rowOff>162560</xdr:rowOff>
    </xdr:from>
    <xdr:to>
      <xdr:col>13</xdr:col>
      <xdr:colOff>510540</xdr:colOff>
      <xdr:row>19</xdr:row>
      <xdr:rowOff>25400</xdr:rowOff>
    </xdr:to>
    <xdr:sp macro="" textlink="">
      <xdr:nvSpPr>
        <xdr:cNvPr id="19" name="TekstSylinder 18"/>
        <xdr:cNvSpPr txBox="1"/>
      </xdr:nvSpPr>
      <xdr:spPr>
        <a:xfrm>
          <a:off x="9377680" y="3098800"/>
          <a:ext cx="164846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Dekningspunkt</a:t>
          </a:r>
        </a:p>
      </xdr:txBody>
    </xdr:sp>
    <xdr:clientData/>
  </xdr:twoCellAnchor>
  <xdr:twoCellAnchor>
    <xdr:from>
      <xdr:col>12</xdr:col>
      <xdr:colOff>325120</xdr:colOff>
      <xdr:row>7</xdr:row>
      <xdr:rowOff>101600</xdr:rowOff>
    </xdr:from>
    <xdr:to>
      <xdr:col>12</xdr:col>
      <xdr:colOff>452121</xdr:colOff>
      <xdr:row>8</xdr:row>
      <xdr:rowOff>45721</xdr:rowOff>
    </xdr:to>
    <xdr:sp macro="" textlink="">
      <xdr:nvSpPr>
        <xdr:cNvPr id="16" name="Ellipse 15"/>
        <xdr:cNvSpPr/>
      </xdr:nvSpPr>
      <xdr:spPr bwMode="auto">
        <a:xfrm>
          <a:off x="10099040" y="130048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50800</xdr:colOff>
      <xdr:row>7</xdr:row>
      <xdr:rowOff>111760</xdr:rowOff>
    </xdr:from>
    <xdr:to>
      <xdr:col>12</xdr:col>
      <xdr:colOff>177801</xdr:colOff>
      <xdr:row>8</xdr:row>
      <xdr:rowOff>55881</xdr:rowOff>
    </xdr:to>
    <xdr:sp macro="" textlink="">
      <xdr:nvSpPr>
        <xdr:cNvPr id="17" name="Ellipse 16"/>
        <xdr:cNvSpPr/>
      </xdr:nvSpPr>
      <xdr:spPr bwMode="auto">
        <a:xfrm>
          <a:off x="9824720" y="131064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11</xdr:col>
      <xdr:colOff>728980</xdr:colOff>
      <xdr:row>8</xdr:row>
      <xdr:rowOff>127000</xdr:rowOff>
    </xdr:from>
    <xdr:to>
      <xdr:col>12</xdr:col>
      <xdr:colOff>2540</xdr:colOff>
      <xdr:row>13</xdr:row>
      <xdr:rowOff>104140</xdr:rowOff>
    </xdr:to>
    <xdr:cxnSp macro="">
      <xdr:nvCxnSpPr>
        <xdr:cNvPr id="20" name="Rett pil 19"/>
        <xdr:cNvCxnSpPr/>
      </xdr:nvCxnSpPr>
      <xdr:spPr bwMode="auto">
        <a:xfrm flipH="1">
          <a:off x="9761220" y="1508760"/>
          <a:ext cx="15240" cy="8001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12</xdr:col>
      <xdr:colOff>525780</xdr:colOff>
      <xdr:row>11</xdr:row>
      <xdr:rowOff>78740</xdr:rowOff>
    </xdr:from>
    <xdr:to>
      <xdr:col>13</xdr:col>
      <xdr:colOff>327660</xdr:colOff>
      <xdr:row>11</xdr:row>
      <xdr:rowOff>83820</xdr:rowOff>
    </xdr:to>
    <xdr:cxnSp macro="">
      <xdr:nvCxnSpPr>
        <xdr:cNvPr id="21" name="Rett pil 20"/>
        <xdr:cNvCxnSpPr/>
      </xdr:nvCxnSpPr>
      <xdr:spPr bwMode="auto">
        <a:xfrm flipH="1">
          <a:off x="10299700" y="1917700"/>
          <a:ext cx="54356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12</xdr:col>
      <xdr:colOff>439420</xdr:colOff>
      <xdr:row>13</xdr:row>
      <xdr:rowOff>121920</xdr:rowOff>
    </xdr:from>
    <xdr:to>
      <xdr:col>14</xdr:col>
      <xdr:colOff>20320</xdr:colOff>
      <xdr:row>15</xdr:row>
      <xdr:rowOff>119380</xdr:rowOff>
    </xdr:to>
    <xdr:sp macro="" textlink="">
      <xdr:nvSpPr>
        <xdr:cNvPr id="22" name="Venstre klammeparentes 21"/>
        <xdr:cNvSpPr/>
      </xdr:nvSpPr>
      <xdr:spPr bwMode="auto">
        <a:xfrm rot="5400000">
          <a:off x="10563860" y="197612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11</xdr:col>
      <xdr:colOff>284480</xdr:colOff>
      <xdr:row>16</xdr:row>
      <xdr:rowOff>71120</xdr:rowOff>
    </xdr:from>
    <xdr:to>
      <xdr:col>13</xdr:col>
      <xdr:colOff>449580</xdr:colOff>
      <xdr:row>17</xdr:row>
      <xdr:rowOff>116840</xdr:rowOff>
    </xdr:to>
    <xdr:sp macro="" textlink="">
      <xdr:nvSpPr>
        <xdr:cNvPr id="23" name="TekstSylinder 22"/>
        <xdr:cNvSpPr txBox="1"/>
      </xdr:nvSpPr>
      <xdr:spPr>
        <a:xfrm>
          <a:off x="9316720" y="2824480"/>
          <a:ext cx="164846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485775</xdr:colOff>
          <xdr:row>0</xdr:row>
          <xdr:rowOff>47625</xdr:rowOff>
        </xdr:from>
        <xdr:to>
          <xdr:col>4</xdr:col>
          <xdr:colOff>533400</xdr:colOff>
          <xdr:row>1</xdr:row>
          <xdr:rowOff>104775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8</xdr:row>
      <xdr:rowOff>25400</xdr:rowOff>
    </xdr:from>
    <xdr:to>
      <xdr:col>4</xdr:col>
      <xdr:colOff>495300</xdr:colOff>
      <xdr:row>9</xdr:row>
      <xdr:rowOff>50800</xdr:rowOff>
    </xdr:to>
    <xdr:cxnSp macro="">
      <xdr:nvCxnSpPr>
        <xdr:cNvPr id="7" name="Rett linje 6"/>
        <xdr:cNvCxnSpPr/>
      </xdr:nvCxnSpPr>
      <xdr:spPr bwMode="auto">
        <a:xfrm>
          <a:off x="3606800" y="1701800"/>
          <a:ext cx="0" cy="2159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381000</xdr:colOff>
      <xdr:row>28</xdr:row>
      <xdr:rowOff>165100</xdr:rowOff>
    </xdr:from>
    <xdr:to>
      <xdr:col>4</xdr:col>
      <xdr:colOff>381000</xdr:colOff>
      <xdr:row>30</xdr:row>
      <xdr:rowOff>12700</xdr:rowOff>
    </xdr:to>
    <xdr:cxnSp macro="">
      <xdr:nvCxnSpPr>
        <xdr:cNvPr id="13" name="Rett linje 12"/>
        <xdr:cNvCxnSpPr/>
      </xdr:nvCxnSpPr>
      <xdr:spPr bwMode="auto">
        <a:xfrm flipV="1">
          <a:off x="3492500" y="5651500"/>
          <a:ext cx="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681097</xdr:colOff>
      <xdr:row>10</xdr:row>
      <xdr:rowOff>114300</xdr:rowOff>
    </xdr:from>
    <xdr:to>
      <xdr:col>11</xdr:col>
      <xdr:colOff>190500</xdr:colOff>
      <xdr:row>10</xdr:row>
      <xdr:rowOff>114769</xdr:rowOff>
    </xdr:to>
    <xdr:cxnSp macro="">
      <xdr:nvCxnSpPr>
        <xdr:cNvPr id="17" name="Rett linje 16"/>
        <xdr:cNvCxnSpPr/>
      </xdr:nvCxnSpPr>
      <xdr:spPr bwMode="auto">
        <a:xfrm flipH="1">
          <a:off x="8745597" y="2171700"/>
          <a:ext cx="334903" cy="469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117122</xdr:colOff>
      <xdr:row>4</xdr:row>
      <xdr:rowOff>13641</xdr:rowOff>
    </xdr:from>
    <xdr:to>
      <xdr:col>14</xdr:col>
      <xdr:colOff>914400</xdr:colOff>
      <xdr:row>8</xdr:row>
      <xdr:rowOff>101600</xdr:rowOff>
    </xdr:to>
    <xdr:sp macro="" textlink="">
      <xdr:nvSpPr>
        <xdr:cNvPr id="23" name="TekstSylinder 22"/>
        <xdr:cNvSpPr txBox="1"/>
      </xdr:nvSpPr>
      <xdr:spPr>
        <a:xfrm>
          <a:off x="7356122" y="928041"/>
          <a:ext cx="4924778" cy="849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BOASSON AS ønsker å  importere Segway for videresalg til butikker i Norge. Salgspris uten mva. antas å bli kr 40 000. Innkjøpskostnaden med toll og avgifter er for tiden 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 30 000. De faste kostnadene forbundet med import og salg antas å bli kr 800 000. Bedriften regner med å få solgt 150 enheter.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123825</xdr:rowOff>
        </xdr:from>
        <xdr:to>
          <xdr:col>16</xdr:col>
          <xdr:colOff>542925</xdr:colOff>
          <xdr:row>1</xdr:row>
          <xdr:rowOff>200025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114300</xdr:colOff>
      <xdr:row>9</xdr:row>
      <xdr:rowOff>114300</xdr:rowOff>
    </xdr:from>
    <xdr:to>
      <xdr:col>10</xdr:col>
      <xdr:colOff>615890</xdr:colOff>
      <xdr:row>28</xdr:row>
      <xdr:rowOff>139700</xdr:rowOff>
    </xdr:to>
    <xdr:pic>
      <xdr:nvPicPr>
        <xdr:cNvPr id="26" name="Bilde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81200"/>
          <a:ext cx="8566090" cy="3644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45785</xdr:colOff>
      <xdr:row>16</xdr:row>
      <xdr:rowOff>50800</xdr:rowOff>
    </xdr:from>
    <xdr:to>
      <xdr:col>14</xdr:col>
      <xdr:colOff>800373</xdr:colOff>
      <xdr:row>28</xdr:row>
      <xdr:rowOff>139700</xdr:rowOff>
    </xdr:to>
    <xdr:pic>
      <xdr:nvPicPr>
        <xdr:cNvPr id="2054" name="Bilde 20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785" y="3251200"/>
          <a:ext cx="3231088" cy="2374900"/>
        </a:xfrm>
        <a:prstGeom prst="rect">
          <a:avLst/>
        </a:prstGeom>
      </xdr:spPr>
    </xdr:pic>
    <xdr:clientData/>
  </xdr:twoCellAnchor>
  <xdr:twoCellAnchor>
    <xdr:from>
      <xdr:col>12</xdr:col>
      <xdr:colOff>774700</xdr:colOff>
      <xdr:row>14</xdr:row>
      <xdr:rowOff>38100</xdr:rowOff>
    </xdr:from>
    <xdr:to>
      <xdr:col>12</xdr:col>
      <xdr:colOff>774700</xdr:colOff>
      <xdr:row>15</xdr:row>
      <xdr:rowOff>139700</xdr:rowOff>
    </xdr:to>
    <xdr:cxnSp macro="">
      <xdr:nvCxnSpPr>
        <xdr:cNvPr id="39" name="Rett linje 38"/>
        <xdr:cNvCxnSpPr/>
      </xdr:nvCxnSpPr>
      <xdr:spPr bwMode="auto">
        <a:xfrm>
          <a:off x="10490200" y="2857500"/>
          <a:ext cx="0" cy="2921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0</xdr:col>
      <xdr:colOff>0</xdr:colOff>
      <xdr:row>32</xdr:row>
      <xdr:rowOff>101600</xdr:rowOff>
    </xdr:from>
    <xdr:to>
      <xdr:col>5</xdr:col>
      <xdr:colOff>342900</xdr:colOff>
      <xdr:row>37</xdr:row>
      <xdr:rowOff>165100</xdr:rowOff>
    </xdr:to>
    <xdr:sp macro="" textlink="">
      <xdr:nvSpPr>
        <xdr:cNvPr id="42" name="TekstSylinder 41"/>
        <xdr:cNvSpPr txBox="1"/>
      </xdr:nvSpPr>
      <xdr:spPr>
        <a:xfrm>
          <a:off x="0" y="6350000"/>
          <a:ext cx="4279900" cy="10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beregner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aktuelle nøkkeltall, tegner et dekningspunktdiagram og beregner kritiske verdier til inndataene. Til høyre vises et bilde der aktuelle punkt er merket av i diagrammet ved hjelp av verktøyet.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685801</xdr:colOff>
      <xdr:row>29</xdr:row>
      <xdr:rowOff>76240</xdr:rowOff>
    </xdr:from>
    <xdr:to>
      <xdr:col>10</xdr:col>
      <xdr:colOff>647701</xdr:colOff>
      <xdr:row>42</xdr:row>
      <xdr:rowOff>88900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1" y="5753140"/>
          <a:ext cx="4089400" cy="24510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3" transitionEvaluation="1" codeName="Ark1" enableFormatConditionsCalculation="0">
    <pageSetUpPr fitToPage="1"/>
  </sheetPr>
  <dimension ref="A1:X132"/>
  <sheetViews>
    <sheetView showGridLines="0" tabSelected="1" workbookViewId="0">
      <pane ySplit="2" topLeftCell="A3" activePane="bottomLeft" state="frozen"/>
      <selection pane="bottomLeft" activeCell="D6" sqref="D6"/>
    </sheetView>
  </sheetViews>
  <sheetFormatPr baseColWidth="10" defaultColWidth="9.7109375" defaultRowHeight="12.75"/>
  <cols>
    <col min="1" max="1" width="13.85546875" style="4" customWidth="1"/>
    <col min="2" max="3" width="12" style="4" customWidth="1"/>
    <col min="4" max="7" width="11.42578125" style="4" customWidth="1"/>
    <col min="8" max="9" width="9.7109375" style="4" customWidth="1"/>
    <col min="10" max="10" width="6.7109375" style="4" customWidth="1"/>
    <col min="11" max="11" width="8.7109375" style="4" customWidth="1"/>
    <col min="12" max="14" width="9.7109375" style="4" customWidth="1"/>
    <col min="15" max="15" width="5.7109375" style="4" customWidth="1"/>
    <col min="16" max="16" width="13.140625" style="4" customWidth="1"/>
    <col min="17" max="24" width="12.7109375" style="4" customWidth="1"/>
    <col min="25" max="16384" width="9.7109375" style="4"/>
  </cols>
  <sheetData>
    <row r="1" spans="1:24" ht="14.25">
      <c r="A1" s="27"/>
      <c r="B1" s="27"/>
      <c r="C1" s="27"/>
      <c r="D1" s="27"/>
      <c r="E1" s="27"/>
      <c r="F1" s="131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.2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42"/>
      <c r="M3" s="142"/>
      <c r="N3" s="142"/>
      <c r="O3" s="142"/>
      <c r="P3" s="142"/>
      <c r="Q3" s="30"/>
      <c r="R3" s="30"/>
      <c r="S3" s="30"/>
      <c r="T3" s="30"/>
      <c r="U3" s="30"/>
      <c r="V3" s="30"/>
      <c r="W3" s="30"/>
      <c r="X3" s="30"/>
    </row>
    <row r="4" spans="1:24" s="1" customFormat="1" ht="12.95" customHeight="1">
      <c r="A4" s="63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18"/>
      <c r="M4" s="118"/>
      <c r="N4" s="118"/>
      <c r="O4" s="118"/>
      <c r="P4" s="118"/>
      <c r="Q4" s="30"/>
      <c r="R4" s="30"/>
      <c r="S4" s="30"/>
      <c r="T4" s="30"/>
      <c r="U4" s="30"/>
      <c r="V4" s="30"/>
      <c r="W4" s="30"/>
      <c r="X4" s="30"/>
    </row>
    <row r="5" spans="1:24" s="1" customFormat="1" ht="9.9499999999999993" customHeight="1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18"/>
      <c r="M5" s="118"/>
      <c r="N5" s="118"/>
      <c r="O5" s="118"/>
      <c r="P5" s="118"/>
      <c r="Q5" s="30"/>
      <c r="R5" s="30"/>
      <c r="S5" s="30"/>
      <c r="T5" s="30"/>
      <c r="U5" s="30"/>
      <c r="V5" s="30"/>
      <c r="W5" s="30"/>
      <c r="X5" s="30"/>
    </row>
    <row r="6" spans="1:24" s="2" customFormat="1">
      <c r="A6" s="40" t="s">
        <v>2</v>
      </c>
      <c r="B6" s="41"/>
      <c r="C6" s="130" t="s">
        <v>38</v>
      </c>
      <c r="D6" s="139"/>
      <c r="E6" s="24"/>
      <c r="F6" s="33"/>
      <c r="G6" s="33"/>
      <c r="H6" s="33"/>
      <c r="I6" s="33"/>
      <c r="J6" s="33"/>
      <c r="K6" s="33"/>
      <c r="L6" s="143" t="s">
        <v>37</v>
      </c>
      <c r="M6" s="144"/>
      <c r="N6" s="144"/>
      <c r="O6" s="144"/>
      <c r="P6" s="145"/>
      <c r="Q6" s="33"/>
      <c r="R6" s="33"/>
      <c r="S6" s="33"/>
      <c r="T6" s="33"/>
      <c r="U6" s="33"/>
      <c r="V6" s="33"/>
      <c r="W6" s="33"/>
      <c r="X6" s="33"/>
    </row>
    <row r="7" spans="1:24" s="2" customFormat="1" ht="14.45" customHeight="1">
      <c r="A7" s="42"/>
      <c r="B7" s="25"/>
      <c r="C7" s="116" t="s">
        <v>34</v>
      </c>
      <c r="D7" s="43"/>
      <c r="E7" s="24"/>
      <c r="F7" s="33"/>
      <c r="G7" s="33"/>
      <c r="H7" s="33"/>
      <c r="I7" s="33"/>
      <c r="J7" s="33"/>
      <c r="K7" s="33"/>
      <c r="L7" s="146" t="s">
        <v>39</v>
      </c>
      <c r="M7" s="147"/>
      <c r="N7" s="147"/>
      <c r="O7" s="147"/>
      <c r="P7" s="148"/>
      <c r="Q7" s="33"/>
      <c r="R7" s="33"/>
      <c r="S7" s="33"/>
      <c r="T7" s="33"/>
      <c r="U7" s="33"/>
      <c r="V7" s="33"/>
      <c r="W7" s="33"/>
      <c r="X7" s="33"/>
    </row>
    <row r="8" spans="1:24" s="2" customFormat="1" ht="14.45" customHeight="1">
      <c r="A8" s="42"/>
      <c r="B8" s="25"/>
      <c r="C8" s="116" t="s">
        <v>35</v>
      </c>
      <c r="D8" s="43"/>
      <c r="E8" s="24"/>
      <c r="F8" s="33"/>
      <c r="G8" s="33"/>
      <c r="H8" s="33"/>
      <c r="I8" s="33"/>
      <c r="J8" s="33"/>
      <c r="K8" s="33"/>
      <c r="L8" s="119"/>
      <c r="M8" s="34"/>
      <c r="N8" s="34"/>
      <c r="O8" s="34"/>
      <c r="P8" s="120"/>
      <c r="Q8" s="33"/>
      <c r="R8" s="33"/>
      <c r="S8" s="33"/>
      <c r="T8" s="33"/>
      <c r="U8" s="33"/>
      <c r="V8" s="33"/>
      <c r="W8" s="33"/>
      <c r="X8" s="33"/>
    </row>
    <row r="9" spans="1:24" s="2" customFormat="1" ht="14.45" customHeight="1">
      <c r="A9" s="42"/>
      <c r="B9" s="25"/>
      <c r="C9" s="64" t="s">
        <v>36</v>
      </c>
      <c r="D9" s="44"/>
      <c r="E9" s="24"/>
      <c r="F9" s="33"/>
      <c r="G9" s="33"/>
      <c r="H9" s="33"/>
      <c r="I9" s="33"/>
      <c r="J9" s="33"/>
      <c r="K9" s="33"/>
      <c r="L9" s="119"/>
      <c r="M9" s="34"/>
      <c r="N9" s="34"/>
      <c r="O9" s="34"/>
      <c r="P9" s="120"/>
      <c r="Q9" s="33"/>
      <c r="R9" s="33"/>
      <c r="S9" s="33"/>
      <c r="T9" s="33"/>
      <c r="U9" s="33"/>
      <c r="V9" s="33"/>
      <c r="W9" s="33"/>
      <c r="X9" s="33"/>
    </row>
    <row r="10" spans="1:24" s="2" customFormat="1" ht="14.45" customHeight="1">
      <c r="A10" s="45"/>
      <c r="B10" s="46"/>
      <c r="C10" s="47" t="s">
        <v>3</v>
      </c>
      <c r="D10" s="48"/>
      <c r="E10" s="24"/>
      <c r="F10" s="33"/>
      <c r="G10" s="33"/>
      <c r="H10" s="33"/>
      <c r="I10" s="33"/>
      <c r="J10" s="33"/>
      <c r="K10" s="33"/>
      <c r="L10" s="119"/>
      <c r="M10" s="34"/>
      <c r="N10" s="34"/>
      <c r="O10" s="34"/>
      <c r="P10" s="120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19"/>
      <c r="M11" s="34"/>
      <c r="N11" s="34"/>
      <c r="O11" s="34"/>
      <c r="P11" s="120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45" customHeight="1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1"/>
      <c r="M12" s="122"/>
      <c r="N12" s="122"/>
      <c r="O12" s="122"/>
      <c r="P12" s="123"/>
      <c r="Q12" s="35"/>
      <c r="R12" s="35"/>
      <c r="S12" s="35"/>
      <c r="T12" s="35"/>
      <c r="U12" s="35"/>
      <c r="V12" s="35"/>
      <c r="W12" s="35"/>
      <c r="X12" s="35"/>
    </row>
    <row r="13" spans="1:24" ht="14.45" customHeight="1">
      <c r="A13" s="49" t="s">
        <v>5</v>
      </c>
      <c r="B13" s="50"/>
      <c r="C13" s="50"/>
      <c r="D13" s="67">
        <f>D7-D8</f>
        <v>0</v>
      </c>
      <c r="E13" s="36"/>
      <c r="F13" s="32"/>
      <c r="G13" s="32"/>
      <c r="H13" s="32"/>
      <c r="I13" s="32"/>
      <c r="J13" s="32"/>
      <c r="K13" s="32"/>
      <c r="L13" s="124"/>
      <c r="M13" s="125"/>
      <c r="N13" s="125"/>
      <c r="O13" s="125"/>
      <c r="P13" s="126"/>
      <c r="Q13" s="32"/>
      <c r="R13" s="32"/>
      <c r="S13" s="32"/>
      <c r="T13" s="32"/>
      <c r="U13" s="32"/>
      <c r="V13" s="32"/>
      <c r="W13" s="32"/>
      <c r="X13" s="32"/>
    </row>
    <row r="14" spans="1:24" ht="14.45" customHeight="1">
      <c r="A14" s="51" t="str">
        <f>"Dekningsbidrag totalt "&amp;IF(D10&gt;0,"v/ "&amp;TEXT(D10,"# ###")&amp;" enh.","")</f>
        <v xml:space="preserve">Dekningsbidrag totalt </v>
      </c>
      <c r="B14" s="37"/>
      <c r="C14" s="37"/>
      <c r="D14" s="56">
        <f>(D7-D8)*D10</f>
        <v>0</v>
      </c>
      <c r="E14" s="36"/>
      <c r="F14" s="32"/>
      <c r="G14" s="32"/>
      <c r="H14" s="32"/>
      <c r="I14" s="32"/>
      <c r="J14" s="32"/>
      <c r="K14" s="32"/>
      <c r="L14" s="124"/>
      <c r="M14" s="125"/>
      <c r="N14" s="125"/>
      <c r="O14" s="125"/>
      <c r="P14" s="126"/>
      <c r="Q14" s="32"/>
      <c r="R14" s="32"/>
      <c r="S14" s="32"/>
      <c r="T14" s="32"/>
      <c r="U14" s="32"/>
      <c r="V14" s="32"/>
      <c r="W14" s="32"/>
      <c r="X14" s="32"/>
    </row>
    <row r="15" spans="1:24" ht="14.45" customHeight="1">
      <c r="A15" s="51" t="s">
        <v>6</v>
      </c>
      <c r="B15" s="37"/>
      <c r="C15" s="37"/>
      <c r="D15" s="52" t="str">
        <f>IF(D7=0,"",+D13/D7)</f>
        <v/>
      </c>
      <c r="E15" s="36"/>
      <c r="F15" s="32"/>
      <c r="G15" s="32"/>
      <c r="H15" s="32"/>
      <c r="I15" s="32"/>
      <c r="J15" s="32"/>
      <c r="K15" s="32"/>
      <c r="L15" s="124"/>
      <c r="M15" s="125"/>
      <c r="N15" s="125"/>
      <c r="O15" s="125"/>
      <c r="P15" s="126"/>
      <c r="Q15" s="32"/>
      <c r="R15" s="32"/>
      <c r="S15" s="32"/>
      <c r="T15" s="32"/>
      <c r="U15" s="32"/>
      <c r="V15" s="32"/>
      <c r="W15" s="32"/>
      <c r="X15" s="32"/>
    </row>
    <row r="16" spans="1:24" ht="14.45" customHeight="1">
      <c r="A16" s="53" t="str">
        <f>IF(D16&gt;=0,"Overskudd","Underskudd")&amp;IF(D10&gt;0," v/ "&amp;TEXT(D10,"# ###")&amp;" enh.","")</f>
        <v>Overskudd</v>
      </c>
      <c r="B16" s="37"/>
      <c r="C16" s="37"/>
      <c r="D16" s="54">
        <f>(D7-D8)*D10-D9</f>
        <v>0</v>
      </c>
      <c r="E16" s="36"/>
      <c r="F16" s="32"/>
      <c r="G16" s="32"/>
      <c r="H16" s="32"/>
      <c r="I16" s="32"/>
      <c r="J16" s="32"/>
      <c r="K16" s="32"/>
      <c r="L16" s="124"/>
      <c r="M16" s="125"/>
      <c r="N16" s="125"/>
      <c r="O16" s="125"/>
      <c r="P16" s="126"/>
      <c r="Q16" s="32"/>
      <c r="R16" s="32"/>
      <c r="S16" s="32"/>
      <c r="T16" s="32"/>
      <c r="U16" s="32"/>
      <c r="V16" s="32"/>
      <c r="W16" s="32"/>
      <c r="X16" s="32"/>
    </row>
    <row r="17" spans="1:24" ht="14.45" customHeight="1">
      <c r="A17" s="110" t="s">
        <v>32</v>
      </c>
      <c r="B17" s="37"/>
      <c r="C17" s="37"/>
      <c r="D17" s="55" t="str">
        <f>IF(OR(D15=0,D15=""),"",+D9/D15)</f>
        <v/>
      </c>
      <c r="E17" s="36"/>
      <c r="F17" s="32"/>
      <c r="G17" s="32"/>
      <c r="H17" s="32"/>
      <c r="I17" s="32"/>
      <c r="J17" s="32"/>
      <c r="K17" s="32"/>
      <c r="L17" s="124"/>
      <c r="M17" s="125"/>
      <c r="N17" s="125"/>
      <c r="O17" s="125"/>
      <c r="P17" s="126"/>
      <c r="Q17" s="32"/>
      <c r="R17" s="32"/>
      <c r="S17" s="32"/>
      <c r="T17" s="32"/>
      <c r="U17" s="32"/>
      <c r="V17" s="32"/>
      <c r="W17" s="32"/>
      <c r="X17" s="32"/>
    </row>
    <row r="18" spans="1:24" ht="14.45" customHeight="1">
      <c r="A18" s="110" t="s">
        <v>33</v>
      </c>
      <c r="B18" s="37"/>
      <c r="C18" s="37"/>
      <c r="D18" s="55" t="str">
        <f>IF(D13=0,"",+D9/D13)</f>
        <v/>
      </c>
      <c r="E18" s="36"/>
      <c r="F18" s="32"/>
      <c r="G18" s="32"/>
      <c r="H18" s="32"/>
      <c r="I18" s="32"/>
      <c r="J18" s="32"/>
      <c r="K18" s="32"/>
      <c r="L18" s="124"/>
      <c r="M18" s="125"/>
      <c r="N18" s="125"/>
      <c r="O18" s="125"/>
      <c r="P18" s="126"/>
      <c r="Q18" s="32"/>
      <c r="R18" s="32"/>
      <c r="S18" s="32"/>
      <c r="T18" s="32"/>
      <c r="U18" s="32"/>
      <c r="V18" s="32"/>
      <c r="W18" s="32"/>
      <c r="X18" s="32"/>
    </row>
    <row r="19" spans="1:24" ht="14.45" customHeight="1">
      <c r="A19" s="51" t="str">
        <f>"Sikkerhetsmargin i kroner "&amp;IF(D10&gt;0," v/ "&amp;TEXT(D10,"# ###")&amp;" enh.","")</f>
        <v xml:space="preserve">Sikkerhetsmargin i kroner </v>
      </c>
      <c r="B19" s="37"/>
      <c r="C19" s="37"/>
      <c r="D19" s="56">
        <f>D7*D10-D17</f>
        <v>0</v>
      </c>
      <c r="E19" s="36"/>
      <c r="F19" s="32"/>
      <c r="G19" s="32"/>
      <c r="H19" s="32"/>
      <c r="I19" s="32"/>
      <c r="J19" s="32"/>
      <c r="K19" s="32"/>
      <c r="L19" s="124"/>
      <c r="M19" s="125"/>
      <c r="N19" s="125"/>
      <c r="O19" s="125"/>
      <c r="P19" s="126"/>
      <c r="Q19" s="32"/>
      <c r="R19" s="32"/>
      <c r="S19" s="32"/>
      <c r="T19" s="32"/>
      <c r="U19" s="32"/>
      <c r="V19" s="32"/>
      <c r="W19" s="32"/>
      <c r="X19" s="32"/>
    </row>
    <row r="20" spans="1:24" ht="14.45" customHeight="1">
      <c r="A20" s="51" t="str">
        <f>"Sikkerhetsmargin i enheter "&amp;IF(D10&gt;0," v/ "&amp;TEXT(D10,"# ###")&amp;" enh.","")</f>
        <v xml:space="preserve">Sikkerhetsmargin i enheter </v>
      </c>
      <c r="B20" s="37"/>
      <c r="C20" s="37"/>
      <c r="D20" s="55" t="str">
        <f>IF(D7=0,"",+D19/D7)</f>
        <v/>
      </c>
      <c r="E20" s="36"/>
      <c r="F20" s="32"/>
      <c r="G20" s="32"/>
      <c r="H20" s="32"/>
      <c r="I20" s="32"/>
      <c r="J20" s="32"/>
      <c r="K20" s="32"/>
      <c r="L20" s="124"/>
      <c r="M20" s="125"/>
      <c r="N20" s="125"/>
      <c r="O20" s="125"/>
      <c r="P20" s="126"/>
      <c r="Q20" s="32"/>
      <c r="R20" s="32"/>
      <c r="S20" s="32"/>
      <c r="T20" s="32"/>
      <c r="U20" s="32"/>
      <c r="V20" s="32"/>
      <c r="W20" s="32"/>
      <c r="X20" s="32"/>
    </row>
    <row r="21" spans="1:24">
      <c r="A21" s="57" t="str">
        <f>"Sikkerhetsmargin i prosent "&amp;IF(D10&gt;0," v/ "&amp;TEXT(D10,"# ###")&amp;" enh.","")</f>
        <v xml:space="preserve">Sikkerhetsmargin i prosent </v>
      </c>
      <c r="B21" s="58"/>
      <c r="C21" s="58"/>
      <c r="D21" s="59" t="str">
        <f>IF((D7*D10)=0,"",+D19/(D7*D10))</f>
        <v/>
      </c>
      <c r="E21" s="32"/>
      <c r="F21" s="32"/>
      <c r="G21" s="32"/>
      <c r="H21" s="32"/>
      <c r="I21" s="32"/>
      <c r="J21" s="32"/>
      <c r="K21" s="32"/>
      <c r="L21" s="127"/>
      <c r="M21" s="128"/>
      <c r="N21" s="128"/>
      <c r="O21" s="128"/>
      <c r="P21" s="129"/>
      <c r="Q21" s="32"/>
      <c r="R21" s="32"/>
      <c r="S21" s="32"/>
      <c r="T21" s="32"/>
      <c r="U21" s="32"/>
      <c r="V21" s="32"/>
      <c r="W21" s="32"/>
      <c r="X21" s="32"/>
    </row>
    <row r="22" spans="1:24" ht="15">
      <c r="A22" s="102" t="s">
        <v>29</v>
      </c>
      <c r="B22" s="103"/>
      <c r="C22" s="103"/>
      <c r="D22" s="103"/>
      <c r="E22" s="104"/>
      <c r="F22" s="32"/>
      <c r="G22" s="32"/>
      <c r="H22" s="32"/>
      <c r="I22" s="32"/>
      <c r="J22" s="32"/>
      <c r="K22" s="32"/>
      <c r="L22" s="125"/>
      <c r="M22" s="125"/>
      <c r="N22" s="125"/>
      <c r="O22" s="125"/>
      <c r="P22" s="125"/>
      <c r="Q22" s="32"/>
      <c r="R22" s="32"/>
      <c r="S22" s="32"/>
      <c r="T22" s="32"/>
      <c r="U22" s="32"/>
      <c r="V22" s="32"/>
      <c r="W22" s="32"/>
      <c r="X22" s="32"/>
    </row>
    <row r="23" spans="1:24">
      <c r="A23" s="105" t="s">
        <v>22</v>
      </c>
      <c r="B23" s="106" t="s">
        <v>23</v>
      </c>
      <c r="C23" s="106" t="s">
        <v>24</v>
      </c>
      <c r="D23" s="106" t="s">
        <v>25</v>
      </c>
      <c r="E23" s="107" t="s">
        <v>31</v>
      </c>
      <c r="F23" s="32"/>
      <c r="G23" s="32"/>
      <c r="H23" s="32"/>
      <c r="I23" s="32"/>
      <c r="J23" s="32"/>
      <c r="K23" s="32"/>
      <c r="L23" s="125"/>
      <c r="M23" s="125"/>
      <c r="N23" s="125"/>
      <c r="O23" s="125"/>
      <c r="P23" s="125"/>
      <c r="Q23" s="32"/>
      <c r="R23" s="32"/>
      <c r="S23" s="32"/>
      <c r="T23" s="32"/>
      <c r="U23" s="32"/>
      <c r="V23" s="32"/>
      <c r="W23" s="32"/>
      <c r="X23" s="32"/>
    </row>
    <row r="24" spans="1:24">
      <c r="A24" s="108" t="s">
        <v>26</v>
      </c>
      <c r="B24" s="111">
        <f t="shared" ref="B24:E27" si="0">Q96</f>
        <v>0</v>
      </c>
      <c r="C24" s="111">
        <f t="shared" si="0"/>
        <v>0</v>
      </c>
      <c r="D24" s="111">
        <f t="shared" si="0"/>
        <v>0</v>
      </c>
      <c r="E24" s="114">
        <f t="shared" si="0"/>
        <v>0</v>
      </c>
      <c r="F24" s="32"/>
      <c r="G24" s="32"/>
      <c r="H24" s="32"/>
      <c r="I24" s="32"/>
      <c r="J24" s="32"/>
      <c r="K24" s="32"/>
      <c r="L24" s="125"/>
      <c r="M24" s="125"/>
      <c r="N24" s="125"/>
      <c r="O24" s="125"/>
      <c r="P24" s="125"/>
      <c r="Q24" s="32"/>
      <c r="R24" s="32"/>
      <c r="S24" s="32"/>
      <c r="T24" s="32"/>
      <c r="U24" s="32"/>
      <c r="V24" s="32"/>
      <c r="W24" s="32"/>
      <c r="X24" s="32"/>
    </row>
    <row r="25" spans="1:24">
      <c r="A25" s="108" t="s">
        <v>27</v>
      </c>
      <c r="B25" s="111">
        <f t="shared" si="0"/>
        <v>0</v>
      </c>
      <c r="C25" s="111">
        <f t="shared" si="0"/>
        <v>0</v>
      </c>
      <c r="D25" s="111">
        <f t="shared" si="0"/>
        <v>0</v>
      </c>
      <c r="E25" s="114">
        <f t="shared" si="0"/>
        <v>0</v>
      </c>
      <c r="F25" s="32"/>
      <c r="G25" s="32"/>
      <c r="H25" s="32"/>
      <c r="I25" s="32"/>
      <c r="J25" s="32"/>
      <c r="K25" s="32"/>
      <c r="L25" s="125"/>
      <c r="M25" s="125"/>
      <c r="N25" s="125"/>
      <c r="O25" s="125"/>
      <c r="P25" s="125"/>
      <c r="Q25" s="32"/>
      <c r="R25" s="32"/>
      <c r="S25" s="32"/>
      <c r="T25" s="32"/>
      <c r="U25" s="32"/>
      <c r="V25" s="32"/>
      <c r="W25" s="32"/>
      <c r="X25" s="32"/>
    </row>
    <row r="26" spans="1:24">
      <c r="A26" s="108" t="s">
        <v>28</v>
      </c>
      <c r="B26" s="112">
        <f t="shared" si="0"/>
        <v>0</v>
      </c>
      <c r="C26" s="112">
        <f t="shared" si="0"/>
        <v>0</v>
      </c>
      <c r="D26" s="112">
        <f t="shared" si="0"/>
        <v>0</v>
      </c>
      <c r="E26" s="114">
        <f t="shared" si="0"/>
        <v>0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>
      <c r="A27" s="109" t="s">
        <v>13</v>
      </c>
      <c r="B27" s="113">
        <f t="shared" si="0"/>
        <v>0</v>
      </c>
      <c r="C27" s="113" t="str">
        <f t="shared" si="0"/>
        <v/>
      </c>
      <c r="D27" s="113">
        <f t="shared" si="0"/>
        <v>0</v>
      </c>
      <c r="E27" s="115">
        <f t="shared" si="0"/>
        <v>0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>
      <c r="M30" s="19"/>
      <c r="O30" s="19"/>
    </row>
    <row r="31" spans="1:24" s="10" customFormat="1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>
      <c r="A34" s="60">
        <v>0</v>
      </c>
      <c r="B34" s="61">
        <f t="shared" ref="B34:B54" si="1">$D$7*A34</f>
        <v>0</v>
      </c>
      <c r="C34" s="61">
        <f t="shared" ref="C34:C54" si="2">$D$8*A34</f>
        <v>0</v>
      </c>
      <c r="D34" s="61">
        <f t="shared" ref="D34:D58" si="3">$D$9</f>
        <v>0</v>
      </c>
      <c r="E34" s="61">
        <f t="shared" ref="E34:E54" si="4">C34+D34</f>
        <v>0</v>
      </c>
      <c r="F34" s="61">
        <f t="shared" ref="F34:F54" si="5">B34-C34</f>
        <v>0</v>
      </c>
      <c r="G34" s="65">
        <f t="shared" ref="G34:G54" si="6">B34-E34</f>
        <v>0</v>
      </c>
      <c r="M34" s="19"/>
      <c r="O34" s="19"/>
    </row>
    <row r="35" spans="1:15" s="10" customFormat="1">
      <c r="A35" s="60">
        <f>ROUND(D10/20,IF(D10&lt;1000,0,IF(D10&lt;5000,-1,-2)))</f>
        <v>0</v>
      </c>
      <c r="B35" s="61">
        <f t="shared" si="1"/>
        <v>0</v>
      </c>
      <c r="C35" s="61">
        <f t="shared" si="2"/>
        <v>0</v>
      </c>
      <c r="D35" s="61">
        <f t="shared" si="3"/>
        <v>0</v>
      </c>
      <c r="E35" s="61">
        <f t="shared" si="4"/>
        <v>0</v>
      </c>
      <c r="F35" s="61">
        <f t="shared" si="5"/>
        <v>0</v>
      </c>
      <c r="G35" s="65">
        <f t="shared" si="6"/>
        <v>0</v>
      </c>
      <c r="M35" s="19"/>
      <c r="O35" s="19"/>
    </row>
    <row r="36" spans="1:15" s="10" customFormat="1">
      <c r="A36" s="60">
        <f>A35+(A35-A34)</f>
        <v>0</v>
      </c>
      <c r="B36" s="61">
        <f t="shared" si="1"/>
        <v>0</v>
      </c>
      <c r="C36" s="61">
        <f t="shared" si="2"/>
        <v>0</v>
      </c>
      <c r="D36" s="61">
        <f t="shared" si="3"/>
        <v>0</v>
      </c>
      <c r="E36" s="61">
        <f t="shared" si="4"/>
        <v>0</v>
      </c>
      <c r="F36" s="61">
        <f t="shared" si="5"/>
        <v>0</v>
      </c>
      <c r="G36" s="65">
        <f t="shared" si="6"/>
        <v>0</v>
      </c>
      <c r="M36" s="19"/>
      <c r="O36" s="19"/>
    </row>
    <row r="37" spans="1:15" s="10" customFormat="1">
      <c r="A37" s="60">
        <f t="shared" ref="A37:A54" si="7">A36+(A36-A35)</f>
        <v>0</v>
      </c>
      <c r="B37" s="61">
        <f t="shared" si="1"/>
        <v>0</v>
      </c>
      <c r="C37" s="61">
        <f t="shared" si="2"/>
        <v>0</v>
      </c>
      <c r="D37" s="61">
        <f t="shared" si="3"/>
        <v>0</v>
      </c>
      <c r="E37" s="61">
        <f t="shared" si="4"/>
        <v>0</v>
      </c>
      <c r="F37" s="61">
        <f t="shared" si="5"/>
        <v>0</v>
      </c>
      <c r="G37" s="65">
        <f t="shared" si="6"/>
        <v>0</v>
      </c>
      <c r="M37" s="19"/>
      <c r="O37" s="19"/>
    </row>
    <row r="38" spans="1:15" s="10" customFormat="1">
      <c r="A38" s="60">
        <f t="shared" si="7"/>
        <v>0</v>
      </c>
      <c r="B38" s="61">
        <f t="shared" si="1"/>
        <v>0</v>
      </c>
      <c r="C38" s="61">
        <f t="shared" si="2"/>
        <v>0</v>
      </c>
      <c r="D38" s="61">
        <f t="shared" si="3"/>
        <v>0</v>
      </c>
      <c r="E38" s="61">
        <f t="shared" si="4"/>
        <v>0</v>
      </c>
      <c r="F38" s="61">
        <f t="shared" si="5"/>
        <v>0</v>
      </c>
      <c r="G38" s="65">
        <f t="shared" si="6"/>
        <v>0</v>
      </c>
      <c r="M38" s="19"/>
      <c r="O38" s="19"/>
    </row>
    <row r="39" spans="1:15" s="10" customFormat="1">
      <c r="A39" s="60">
        <f t="shared" si="7"/>
        <v>0</v>
      </c>
      <c r="B39" s="61">
        <f t="shared" si="1"/>
        <v>0</v>
      </c>
      <c r="C39" s="61">
        <f t="shared" si="2"/>
        <v>0</v>
      </c>
      <c r="D39" s="61">
        <f t="shared" si="3"/>
        <v>0</v>
      </c>
      <c r="E39" s="61">
        <f t="shared" si="4"/>
        <v>0</v>
      </c>
      <c r="F39" s="61">
        <f t="shared" si="5"/>
        <v>0</v>
      </c>
      <c r="G39" s="65">
        <f t="shared" si="6"/>
        <v>0</v>
      </c>
      <c r="M39" s="19"/>
      <c r="O39" s="19"/>
    </row>
    <row r="40" spans="1:15" s="10" customFormat="1">
      <c r="A40" s="60">
        <f t="shared" si="7"/>
        <v>0</v>
      </c>
      <c r="B40" s="61">
        <f t="shared" si="1"/>
        <v>0</v>
      </c>
      <c r="C40" s="61">
        <f t="shared" si="2"/>
        <v>0</v>
      </c>
      <c r="D40" s="61">
        <f t="shared" si="3"/>
        <v>0</v>
      </c>
      <c r="E40" s="61">
        <f t="shared" si="4"/>
        <v>0</v>
      </c>
      <c r="F40" s="61">
        <f t="shared" si="5"/>
        <v>0</v>
      </c>
      <c r="G40" s="65">
        <f t="shared" si="6"/>
        <v>0</v>
      </c>
      <c r="M40" s="19"/>
      <c r="O40" s="19"/>
    </row>
    <row r="41" spans="1:15" s="10" customFormat="1">
      <c r="A41" s="60">
        <f t="shared" si="7"/>
        <v>0</v>
      </c>
      <c r="B41" s="61">
        <f t="shared" si="1"/>
        <v>0</v>
      </c>
      <c r="C41" s="61">
        <f t="shared" si="2"/>
        <v>0</v>
      </c>
      <c r="D41" s="61">
        <f t="shared" si="3"/>
        <v>0</v>
      </c>
      <c r="E41" s="61">
        <f t="shared" si="4"/>
        <v>0</v>
      </c>
      <c r="F41" s="61">
        <f t="shared" si="5"/>
        <v>0</v>
      </c>
      <c r="G41" s="65">
        <f t="shared" si="6"/>
        <v>0</v>
      </c>
      <c r="M41" s="19"/>
      <c r="O41" s="19"/>
    </row>
    <row r="42" spans="1:15" s="10" customFormat="1">
      <c r="A42" s="60">
        <f t="shared" si="7"/>
        <v>0</v>
      </c>
      <c r="B42" s="61">
        <f t="shared" si="1"/>
        <v>0</v>
      </c>
      <c r="C42" s="61">
        <f t="shared" si="2"/>
        <v>0</v>
      </c>
      <c r="D42" s="61">
        <f t="shared" si="3"/>
        <v>0</v>
      </c>
      <c r="E42" s="61">
        <f t="shared" si="4"/>
        <v>0</v>
      </c>
      <c r="F42" s="61">
        <f t="shared" si="5"/>
        <v>0</v>
      </c>
      <c r="G42" s="65">
        <f t="shared" si="6"/>
        <v>0</v>
      </c>
      <c r="M42" s="19"/>
      <c r="O42" s="19"/>
    </row>
    <row r="43" spans="1:15" s="10" customFormat="1">
      <c r="A43" s="60">
        <f t="shared" si="7"/>
        <v>0</v>
      </c>
      <c r="B43" s="61">
        <f t="shared" si="1"/>
        <v>0</v>
      </c>
      <c r="C43" s="61">
        <f t="shared" si="2"/>
        <v>0</v>
      </c>
      <c r="D43" s="61">
        <f t="shared" si="3"/>
        <v>0</v>
      </c>
      <c r="E43" s="61">
        <f t="shared" si="4"/>
        <v>0</v>
      </c>
      <c r="F43" s="61">
        <f t="shared" si="5"/>
        <v>0</v>
      </c>
      <c r="G43" s="65">
        <f t="shared" si="6"/>
        <v>0</v>
      </c>
      <c r="M43" s="19"/>
      <c r="O43" s="19"/>
    </row>
    <row r="44" spans="1:15" s="10" customFormat="1">
      <c r="A44" s="60">
        <f t="shared" si="7"/>
        <v>0</v>
      </c>
      <c r="B44" s="61">
        <f t="shared" si="1"/>
        <v>0</v>
      </c>
      <c r="C44" s="61">
        <f t="shared" si="2"/>
        <v>0</v>
      </c>
      <c r="D44" s="61">
        <f t="shared" si="3"/>
        <v>0</v>
      </c>
      <c r="E44" s="61">
        <f t="shared" si="4"/>
        <v>0</v>
      </c>
      <c r="F44" s="61">
        <f t="shared" si="5"/>
        <v>0</v>
      </c>
      <c r="G44" s="65">
        <f t="shared" si="6"/>
        <v>0</v>
      </c>
      <c r="M44" s="19"/>
      <c r="O44" s="19"/>
    </row>
    <row r="45" spans="1:15" s="10" customFormat="1">
      <c r="A45" s="60">
        <f t="shared" si="7"/>
        <v>0</v>
      </c>
      <c r="B45" s="61">
        <f t="shared" si="1"/>
        <v>0</v>
      </c>
      <c r="C45" s="61">
        <f t="shared" si="2"/>
        <v>0</v>
      </c>
      <c r="D45" s="61">
        <f t="shared" si="3"/>
        <v>0</v>
      </c>
      <c r="E45" s="61">
        <f t="shared" si="4"/>
        <v>0</v>
      </c>
      <c r="F45" s="61">
        <f t="shared" si="5"/>
        <v>0</v>
      </c>
      <c r="G45" s="65">
        <f t="shared" si="6"/>
        <v>0</v>
      </c>
      <c r="M45" s="19"/>
      <c r="O45" s="19"/>
    </row>
    <row r="46" spans="1:15" s="10" customFormat="1">
      <c r="A46" s="60">
        <f t="shared" si="7"/>
        <v>0</v>
      </c>
      <c r="B46" s="61">
        <f t="shared" si="1"/>
        <v>0</v>
      </c>
      <c r="C46" s="61">
        <f t="shared" si="2"/>
        <v>0</v>
      </c>
      <c r="D46" s="61">
        <f t="shared" si="3"/>
        <v>0</v>
      </c>
      <c r="E46" s="61">
        <f t="shared" si="4"/>
        <v>0</v>
      </c>
      <c r="F46" s="61">
        <f t="shared" si="5"/>
        <v>0</v>
      </c>
      <c r="G46" s="65">
        <f t="shared" si="6"/>
        <v>0</v>
      </c>
      <c r="M46" s="19"/>
      <c r="O46" s="19"/>
    </row>
    <row r="47" spans="1:15" s="10" customFormat="1">
      <c r="A47" s="60">
        <f t="shared" si="7"/>
        <v>0</v>
      </c>
      <c r="B47" s="61">
        <f t="shared" si="1"/>
        <v>0</v>
      </c>
      <c r="C47" s="61">
        <f t="shared" si="2"/>
        <v>0</v>
      </c>
      <c r="D47" s="61">
        <f t="shared" si="3"/>
        <v>0</v>
      </c>
      <c r="E47" s="61">
        <f t="shared" si="4"/>
        <v>0</v>
      </c>
      <c r="F47" s="61">
        <f t="shared" si="5"/>
        <v>0</v>
      </c>
      <c r="G47" s="65">
        <f t="shared" si="6"/>
        <v>0</v>
      </c>
    </row>
    <row r="48" spans="1:15" s="10" customFormat="1">
      <c r="A48" s="60">
        <f t="shared" si="7"/>
        <v>0</v>
      </c>
      <c r="B48" s="61">
        <f t="shared" si="1"/>
        <v>0</v>
      </c>
      <c r="C48" s="61">
        <f t="shared" si="2"/>
        <v>0</v>
      </c>
      <c r="D48" s="61">
        <f t="shared" si="3"/>
        <v>0</v>
      </c>
      <c r="E48" s="61">
        <f t="shared" si="4"/>
        <v>0</v>
      </c>
      <c r="F48" s="61">
        <f t="shared" si="5"/>
        <v>0</v>
      </c>
      <c r="G48" s="65">
        <f t="shared" si="6"/>
        <v>0</v>
      </c>
    </row>
    <row r="49" spans="1:24" s="10" customFormat="1">
      <c r="A49" s="60">
        <f t="shared" si="7"/>
        <v>0</v>
      </c>
      <c r="B49" s="61">
        <f t="shared" si="1"/>
        <v>0</v>
      </c>
      <c r="C49" s="61">
        <f t="shared" si="2"/>
        <v>0</v>
      </c>
      <c r="D49" s="61">
        <f t="shared" si="3"/>
        <v>0</v>
      </c>
      <c r="E49" s="61">
        <f t="shared" si="4"/>
        <v>0</v>
      </c>
      <c r="F49" s="61">
        <f t="shared" si="5"/>
        <v>0</v>
      </c>
      <c r="G49" s="65">
        <f t="shared" si="6"/>
        <v>0</v>
      </c>
    </row>
    <row r="50" spans="1:24" s="10" customFormat="1">
      <c r="A50" s="60">
        <f t="shared" si="7"/>
        <v>0</v>
      </c>
      <c r="B50" s="61">
        <f t="shared" si="1"/>
        <v>0</v>
      </c>
      <c r="C50" s="61">
        <f t="shared" si="2"/>
        <v>0</v>
      </c>
      <c r="D50" s="61">
        <f t="shared" si="3"/>
        <v>0</v>
      </c>
      <c r="E50" s="61">
        <f t="shared" si="4"/>
        <v>0</v>
      </c>
      <c r="F50" s="61">
        <f t="shared" si="5"/>
        <v>0</v>
      </c>
      <c r="G50" s="65">
        <f t="shared" si="6"/>
        <v>0</v>
      </c>
    </row>
    <row r="51" spans="1:24" s="10" customFormat="1">
      <c r="A51" s="60">
        <f t="shared" si="7"/>
        <v>0</v>
      </c>
      <c r="B51" s="61">
        <f t="shared" si="1"/>
        <v>0</v>
      </c>
      <c r="C51" s="61">
        <f t="shared" si="2"/>
        <v>0</v>
      </c>
      <c r="D51" s="61">
        <f t="shared" si="3"/>
        <v>0</v>
      </c>
      <c r="E51" s="61">
        <f t="shared" si="4"/>
        <v>0</v>
      </c>
      <c r="F51" s="61">
        <f t="shared" si="5"/>
        <v>0</v>
      </c>
      <c r="G51" s="65">
        <f t="shared" si="6"/>
        <v>0</v>
      </c>
    </row>
    <row r="52" spans="1:24" s="10" customFormat="1">
      <c r="A52" s="60">
        <f t="shared" si="7"/>
        <v>0</v>
      </c>
      <c r="B52" s="61">
        <f t="shared" si="1"/>
        <v>0</v>
      </c>
      <c r="C52" s="61">
        <f t="shared" si="2"/>
        <v>0</v>
      </c>
      <c r="D52" s="61">
        <f t="shared" si="3"/>
        <v>0</v>
      </c>
      <c r="E52" s="61">
        <f t="shared" si="4"/>
        <v>0</v>
      </c>
      <c r="F52" s="61">
        <f t="shared" si="5"/>
        <v>0</v>
      </c>
      <c r="G52" s="65">
        <f t="shared" si="6"/>
        <v>0</v>
      </c>
    </row>
    <row r="53" spans="1:24" s="10" customFormat="1">
      <c r="A53" s="60">
        <f t="shared" si="7"/>
        <v>0</v>
      </c>
      <c r="B53" s="61">
        <f t="shared" si="1"/>
        <v>0</v>
      </c>
      <c r="C53" s="61">
        <f t="shared" si="2"/>
        <v>0</v>
      </c>
      <c r="D53" s="61">
        <f t="shared" si="3"/>
        <v>0</v>
      </c>
      <c r="E53" s="61">
        <f t="shared" si="4"/>
        <v>0</v>
      </c>
      <c r="F53" s="61">
        <f t="shared" si="5"/>
        <v>0</v>
      </c>
      <c r="G53" s="65">
        <f t="shared" si="6"/>
        <v>0</v>
      </c>
    </row>
    <row r="54" spans="1:24" s="10" customFormat="1">
      <c r="A54" s="60">
        <f t="shared" si="7"/>
        <v>0</v>
      </c>
      <c r="B54" s="61">
        <f t="shared" si="1"/>
        <v>0</v>
      </c>
      <c r="C54" s="61">
        <f t="shared" si="2"/>
        <v>0</v>
      </c>
      <c r="D54" s="61">
        <f t="shared" si="3"/>
        <v>0</v>
      </c>
      <c r="E54" s="61">
        <f t="shared" si="4"/>
        <v>0</v>
      </c>
      <c r="F54" s="61">
        <f t="shared" si="5"/>
        <v>0</v>
      </c>
      <c r="G54" s="65">
        <f t="shared" si="6"/>
        <v>0</v>
      </c>
      <c r="M54" s="19"/>
      <c r="O54" s="19"/>
    </row>
    <row r="55" spans="1:24" s="10" customFormat="1">
      <c r="A55" s="60">
        <f t="shared" ref="A55:A58" si="8">A54+(A54-A53)</f>
        <v>0</v>
      </c>
      <c r="B55" s="61">
        <f t="shared" ref="B55:B58" si="9">$D$7*A55</f>
        <v>0</v>
      </c>
      <c r="C55" s="61">
        <f t="shared" ref="C55:C58" si="10">$D$8*A55</f>
        <v>0</v>
      </c>
      <c r="D55" s="61">
        <f t="shared" si="3"/>
        <v>0</v>
      </c>
      <c r="E55" s="61">
        <f t="shared" ref="E55:E58" si="11">C55+D55</f>
        <v>0</v>
      </c>
      <c r="F55" s="61">
        <f t="shared" ref="F55:F58" si="12">B55-C55</f>
        <v>0</v>
      </c>
      <c r="G55" s="65">
        <f t="shared" ref="G55:G58" si="13">B55-E55</f>
        <v>0</v>
      </c>
      <c r="M55" s="19"/>
      <c r="O55" s="19"/>
    </row>
    <row r="56" spans="1:24" s="10" customFormat="1">
      <c r="A56" s="60">
        <f t="shared" si="8"/>
        <v>0</v>
      </c>
      <c r="B56" s="61">
        <f t="shared" si="9"/>
        <v>0</v>
      </c>
      <c r="C56" s="61">
        <f t="shared" si="10"/>
        <v>0</v>
      </c>
      <c r="D56" s="61">
        <f t="shared" si="3"/>
        <v>0</v>
      </c>
      <c r="E56" s="61">
        <f t="shared" si="11"/>
        <v>0</v>
      </c>
      <c r="F56" s="61">
        <f t="shared" si="12"/>
        <v>0</v>
      </c>
      <c r="G56" s="65">
        <f t="shared" si="13"/>
        <v>0</v>
      </c>
      <c r="M56" s="19"/>
      <c r="O56" s="19"/>
    </row>
    <row r="57" spans="1:24" s="10" customFormat="1">
      <c r="A57" s="60">
        <f t="shared" si="8"/>
        <v>0</v>
      </c>
      <c r="B57" s="61">
        <f t="shared" si="9"/>
        <v>0</v>
      </c>
      <c r="C57" s="61">
        <f t="shared" si="10"/>
        <v>0</v>
      </c>
      <c r="D57" s="61">
        <f t="shared" si="3"/>
        <v>0</v>
      </c>
      <c r="E57" s="61">
        <f t="shared" si="11"/>
        <v>0</v>
      </c>
      <c r="F57" s="61">
        <f t="shared" si="12"/>
        <v>0</v>
      </c>
      <c r="G57" s="65">
        <f t="shared" si="13"/>
        <v>0</v>
      </c>
      <c r="M57" s="19"/>
      <c r="O57" s="19"/>
    </row>
    <row r="58" spans="1:24" s="10" customFormat="1">
      <c r="A58" s="117">
        <f t="shared" si="8"/>
        <v>0</v>
      </c>
      <c r="B58" s="62">
        <f t="shared" si="9"/>
        <v>0</v>
      </c>
      <c r="C58" s="62">
        <f t="shared" si="10"/>
        <v>0</v>
      </c>
      <c r="D58" s="62">
        <f t="shared" si="3"/>
        <v>0</v>
      </c>
      <c r="E58" s="62">
        <f t="shared" si="11"/>
        <v>0</v>
      </c>
      <c r="F58" s="62">
        <f t="shared" si="12"/>
        <v>0</v>
      </c>
      <c r="G58" s="66">
        <f t="shared" si="13"/>
        <v>0</v>
      </c>
      <c r="M58" s="19"/>
      <c r="O58" s="19"/>
    </row>
    <row r="59" spans="1:24" s="21" customFormat="1" ht="14.25">
      <c r="C59" s="20"/>
    </row>
    <row r="60" spans="1:24" s="21" customFormat="1" ht="14.25">
      <c r="C60" s="20"/>
    </row>
    <row r="61" spans="1:24" s="21" customFormat="1" ht="14.25">
      <c r="C61" s="20"/>
      <c r="P61" s="10"/>
      <c r="Q61" s="21" t="str">
        <f>"Navn/oppgavenummer: "&amp;IF(D6="","",D6)</f>
        <v xml:space="preserve">Navn/oppgavenummer: </v>
      </c>
    </row>
    <row r="62" spans="1:24" s="21" customFormat="1" ht="14.25">
      <c r="C62" s="20"/>
      <c r="P62" s="10"/>
      <c r="Q62" s="10"/>
      <c r="R62" s="10"/>
      <c r="S62" s="10"/>
      <c r="T62" s="10"/>
      <c r="U62" s="10"/>
      <c r="V62" s="10"/>
      <c r="W62" s="10"/>
      <c r="X62" s="10"/>
    </row>
    <row r="63" spans="1:24" s="21" customFormat="1" ht="23.25">
      <c r="C63" s="20"/>
      <c r="P63" s="10"/>
      <c r="Q63" s="23" t="s">
        <v>0</v>
      </c>
      <c r="R63" s="26"/>
      <c r="S63" s="26"/>
      <c r="T63" s="26"/>
      <c r="U63" s="26"/>
      <c r="V63" s="26"/>
      <c r="W63" s="26"/>
      <c r="X63" s="26"/>
    </row>
    <row r="64" spans="1:24" s="21" customFormat="1" ht="14.25">
      <c r="C64" s="20"/>
      <c r="P64" s="10"/>
      <c r="Q64" s="10"/>
      <c r="R64" s="10"/>
      <c r="S64" s="10"/>
      <c r="T64" s="10"/>
      <c r="U64" s="10"/>
      <c r="V64" s="10"/>
      <c r="W64" s="10"/>
      <c r="X64" s="10"/>
    </row>
    <row r="65" spans="3:23" s="21" customFormat="1" ht="14.25">
      <c r="C65" s="20"/>
      <c r="Q65" s="69" t="s">
        <v>19</v>
      </c>
      <c r="R65" s="70"/>
      <c r="S65" s="71"/>
      <c r="T65" s="72"/>
      <c r="U65" s="70"/>
      <c r="V65" s="70"/>
      <c r="W65" s="73"/>
    </row>
    <row r="66" spans="3:23" s="21" customFormat="1" ht="14.25">
      <c r="C66" s="20"/>
      <c r="Q66" s="74"/>
      <c r="R66" s="75" t="s">
        <v>8</v>
      </c>
      <c r="S66" s="75" t="s">
        <v>9</v>
      </c>
      <c r="T66" s="75" t="s">
        <v>10</v>
      </c>
      <c r="U66" s="75" t="s">
        <v>20</v>
      </c>
      <c r="V66" s="75" t="s">
        <v>12</v>
      </c>
      <c r="W66" s="75"/>
    </row>
    <row r="67" spans="3:23" s="21" customFormat="1" ht="14.25">
      <c r="C67" s="20"/>
      <c r="Q67" s="76" t="s">
        <v>13</v>
      </c>
      <c r="R67" s="77" t="s">
        <v>21</v>
      </c>
      <c r="S67" s="77" t="s">
        <v>16</v>
      </c>
      <c r="T67" s="77" t="s">
        <v>16</v>
      </c>
      <c r="U67" s="77" t="s">
        <v>16</v>
      </c>
      <c r="V67" s="77" t="s">
        <v>17</v>
      </c>
      <c r="W67" s="77" t="s">
        <v>18</v>
      </c>
    </row>
    <row r="68" spans="3:23" s="21" customFormat="1" ht="14.25">
      <c r="C68" s="20"/>
      <c r="Q68" s="78">
        <f t="shared" ref="Q68:Q83" si="14">+A34</f>
        <v>0</v>
      </c>
      <c r="R68" s="78">
        <f t="shared" ref="R68:R83" si="15">+B34</f>
        <v>0</v>
      </c>
      <c r="S68" s="78">
        <f t="shared" ref="S68:S83" si="16">+C34</f>
        <v>0</v>
      </c>
      <c r="T68" s="78">
        <f t="shared" ref="T68:T83" si="17">+D34</f>
        <v>0</v>
      </c>
      <c r="U68" s="78">
        <f t="shared" ref="U68:U83" si="18">+E34</f>
        <v>0</v>
      </c>
      <c r="V68" s="78">
        <f t="shared" ref="V68:V83" si="19">+F34</f>
        <v>0</v>
      </c>
      <c r="W68" s="79">
        <f t="shared" ref="W68:W83" si="20">+G34</f>
        <v>0</v>
      </c>
    </row>
    <row r="69" spans="3:23" s="21" customFormat="1" ht="14.25">
      <c r="C69" s="20"/>
      <c r="Q69" s="78">
        <f t="shared" si="14"/>
        <v>0</v>
      </c>
      <c r="R69" s="78">
        <f t="shared" si="15"/>
        <v>0</v>
      </c>
      <c r="S69" s="78">
        <f t="shared" si="16"/>
        <v>0</v>
      </c>
      <c r="T69" s="78">
        <f t="shared" si="17"/>
        <v>0</v>
      </c>
      <c r="U69" s="78">
        <f t="shared" si="18"/>
        <v>0</v>
      </c>
      <c r="V69" s="78">
        <f t="shared" si="19"/>
        <v>0</v>
      </c>
      <c r="W69" s="79">
        <f t="shared" si="20"/>
        <v>0</v>
      </c>
    </row>
    <row r="70" spans="3:23" s="21" customFormat="1" ht="14.25">
      <c r="C70" s="20"/>
      <c r="Q70" s="78">
        <f t="shared" si="14"/>
        <v>0</v>
      </c>
      <c r="R70" s="78">
        <f t="shared" si="15"/>
        <v>0</v>
      </c>
      <c r="S70" s="78">
        <f t="shared" si="16"/>
        <v>0</v>
      </c>
      <c r="T70" s="78">
        <f t="shared" si="17"/>
        <v>0</v>
      </c>
      <c r="U70" s="78">
        <f t="shared" si="18"/>
        <v>0</v>
      </c>
      <c r="V70" s="78">
        <f t="shared" si="19"/>
        <v>0</v>
      </c>
      <c r="W70" s="79">
        <f t="shared" si="20"/>
        <v>0</v>
      </c>
    </row>
    <row r="71" spans="3:23" s="21" customFormat="1" ht="14.25">
      <c r="C71" s="20"/>
      <c r="Q71" s="78">
        <f t="shared" si="14"/>
        <v>0</v>
      </c>
      <c r="R71" s="78">
        <f t="shared" si="15"/>
        <v>0</v>
      </c>
      <c r="S71" s="78">
        <f t="shared" si="16"/>
        <v>0</v>
      </c>
      <c r="T71" s="78">
        <f t="shared" si="17"/>
        <v>0</v>
      </c>
      <c r="U71" s="78">
        <f t="shared" si="18"/>
        <v>0</v>
      </c>
      <c r="V71" s="78">
        <f t="shared" si="19"/>
        <v>0</v>
      </c>
      <c r="W71" s="79">
        <f t="shared" si="20"/>
        <v>0</v>
      </c>
    </row>
    <row r="72" spans="3:23" s="21" customFormat="1" ht="14.25">
      <c r="C72" s="20"/>
      <c r="Q72" s="78">
        <f t="shared" si="14"/>
        <v>0</v>
      </c>
      <c r="R72" s="78">
        <f t="shared" si="15"/>
        <v>0</v>
      </c>
      <c r="S72" s="78">
        <f t="shared" si="16"/>
        <v>0</v>
      </c>
      <c r="T72" s="78">
        <f t="shared" si="17"/>
        <v>0</v>
      </c>
      <c r="U72" s="78">
        <f t="shared" si="18"/>
        <v>0</v>
      </c>
      <c r="V72" s="78">
        <f t="shared" si="19"/>
        <v>0</v>
      </c>
      <c r="W72" s="79">
        <f t="shared" si="20"/>
        <v>0</v>
      </c>
    </row>
    <row r="73" spans="3:23" s="21" customFormat="1" ht="14.25">
      <c r="C73" s="20"/>
      <c r="Q73" s="78">
        <f t="shared" si="14"/>
        <v>0</v>
      </c>
      <c r="R73" s="78">
        <f t="shared" si="15"/>
        <v>0</v>
      </c>
      <c r="S73" s="78">
        <f t="shared" si="16"/>
        <v>0</v>
      </c>
      <c r="T73" s="78">
        <f t="shared" si="17"/>
        <v>0</v>
      </c>
      <c r="U73" s="78">
        <f t="shared" si="18"/>
        <v>0</v>
      </c>
      <c r="V73" s="78">
        <f t="shared" si="19"/>
        <v>0</v>
      </c>
      <c r="W73" s="79">
        <f t="shared" si="20"/>
        <v>0</v>
      </c>
    </row>
    <row r="74" spans="3:23" s="21" customFormat="1" ht="14.25">
      <c r="C74" s="20"/>
      <c r="Q74" s="78">
        <f t="shared" si="14"/>
        <v>0</v>
      </c>
      <c r="R74" s="78">
        <f t="shared" si="15"/>
        <v>0</v>
      </c>
      <c r="S74" s="78">
        <f t="shared" si="16"/>
        <v>0</v>
      </c>
      <c r="T74" s="78">
        <f t="shared" si="17"/>
        <v>0</v>
      </c>
      <c r="U74" s="78">
        <f t="shared" si="18"/>
        <v>0</v>
      </c>
      <c r="V74" s="78">
        <f t="shared" si="19"/>
        <v>0</v>
      </c>
      <c r="W74" s="79">
        <f t="shared" si="20"/>
        <v>0</v>
      </c>
    </row>
    <row r="75" spans="3:23" s="21" customFormat="1" ht="14.25">
      <c r="C75" s="20"/>
      <c r="Q75" s="78">
        <f t="shared" si="14"/>
        <v>0</v>
      </c>
      <c r="R75" s="78">
        <f t="shared" si="15"/>
        <v>0</v>
      </c>
      <c r="S75" s="78">
        <f t="shared" si="16"/>
        <v>0</v>
      </c>
      <c r="T75" s="78">
        <f t="shared" si="17"/>
        <v>0</v>
      </c>
      <c r="U75" s="78">
        <f t="shared" si="18"/>
        <v>0</v>
      </c>
      <c r="V75" s="78">
        <f t="shared" si="19"/>
        <v>0</v>
      </c>
      <c r="W75" s="79">
        <f t="shared" si="20"/>
        <v>0</v>
      </c>
    </row>
    <row r="76" spans="3:23" s="21" customFormat="1" ht="14.25">
      <c r="C76" s="20"/>
      <c r="Q76" s="78">
        <f t="shared" si="14"/>
        <v>0</v>
      </c>
      <c r="R76" s="78">
        <f t="shared" si="15"/>
        <v>0</v>
      </c>
      <c r="S76" s="78">
        <f t="shared" si="16"/>
        <v>0</v>
      </c>
      <c r="T76" s="78">
        <f t="shared" si="17"/>
        <v>0</v>
      </c>
      <c r="U76" s="78">
        <f t="shared" si="18"/>
        <v>0</v>
      </c>
      <c r="V76" s="78">
        <f t="shared" si="19"/>
        <v>0</v>
      </c>
      <c r="W76" s="79">
        <f t="shared" si="20"/>
        <v>0</v>
      </c>
    </row>
    <row r="77" spans="3:23" s="21" customFormat="1" ht="14.25">
      <c r="C77" s="20"/>
      <c r="Q77" s="78">
        <f t="shared" si="14"/>
        <v>0</v>
      </c>
      <c r="R77" s="78">
        <f t="shared" si="15"/>
        <v>0</v>
      </c>
      <c r="S77" s="78">
        <f t="shared" si="16"/>
        <v>0</v>
      </c>
      <c r="T77" s="78">
        <f t="shared" si="17"/>
        <v>0</v>
      </c>
      <c r="U77" s="78">
        <f t="shared" si="18"/>
        <v>0</v>
      </c>
      <c r="V77" s="78">
        <f t="shared" si="19"/>
        <v>0</v>
      </c>
      <c r="W77" s="79">
        <f t="shared" si="20"/>
        <v>0</v>
      </c>
    </row>
    <row r="78" spans="3:23" s="21" customFormat="1" ht="14.25">
      <c r="C78" s="20"/>
      <c r="Q78" s="78">
        <f t="shared" si="14"/>
        <v>0</v>
      </c>
      <c r="R78" s="78">
        <f t="shared" si="15"/>
        <v>0</v>
      </c>
      <c r="S78" s="78">
        <f t="shared" si="16"/>
        <v>0</v>
      </c>
      <c r="T78" s="78">
        <f t="shared" si="17"/>
        <v>0</v>
      </c>
      <c r="U78" s="78">
        <f t="shared" si="18"/>
        <v>0</v>
      </c>
      <c r="V78" s="78">
        <f t="shared" si="19"/>
        <v>0</v>
      </c>
      <c r="W78" s="79">
        <f t="shared" si="20"/>
        <v>0</v>
      </c>
    </row>
    <row r="79" spans="3:23" s="21" customFormat="1" ht="14.25">
      <c r="C79" s="20"/>
      <c r="Q79" s="78">
        <f t="shared" si="14"/>
        <v>0</v>
      </c>
      <c r="R79" s="78">
        <f t="shared" si="15"/>
        <v>0</v>
      </c>
      <c r="S79" s="78">
        <f t="shared" si="16"/>
        <v>0</v>
      </c>
      <c r="T79" s="78">
        <f t="shared" si="17"/>
        <v>0</v>
      </c>
      <c r="U79" s="78">
        <f t="shared" si="18"/>
        <v>0</v>
      </c>
      <c r="V79" s="78">
        <f t="shared" si="19"/>
        <v>0</v>
      </c>
      <c r="W79" s="79">
        <f t="shared" si="20"/>
        <v>0</v>
      </c>
    </row>
    <row r="80" spans="3:23" s="21" customFormat="1" ht="14.25">
      <c r="C80" s="20"/>
      <c r="Q80" s="78">
        <f t="shared" si="14"/>
        <v>0</v>
      </c>
      <c r="R80" s="78">
        <f t="shared" si="15"/>
        <v>0</v>
      </c>
      <c r="S80" s="78">
        <f t="shared" si="16"/>
        <v>0</v>
      </c>
      <c r="T80" s="78">
        <f t="shared" si="17"/>
        <v>0</v>
      </c>
      <c r="U80" s="78">
        <f t="shared" si="18"/>
        <v>0</v>
      </c>
      <c r="V80" s="78">
        <f t="shared" si="19"/>
        <v>0</v>
      </c>
      <c r="W80" s="79">
        <f t="shared" si="20"/>
        <v>0</v>
      </c>
    </row>
    <row r="81" spans="3:24" s="21" customFormat="1" ht="14.25">
      <c r="C81" s="20"/>
      <c r="Q81" s="78">
        <f t="shared" si="14"/>
        <v>0</v>
      </c>
      <c r="R81" s="78">
        <f t="shared" si="15"/>
        <v>0</v>
      </c>
      <c r="S81" s="78">
        <f t="shared" si="16"/>
        <v>0</v>
      </c>
      <c r="T81" s="78">
        <f t="shared" si="17"/>
        <v>0</v>
      </c>
      <c r="U81" s="78">
        <f t="shared" si="18"/>
        <v>0</v>
      </c>
      <c r="V81" s="78">
        <f t="shared" si="19"/>
        <v>0</v>
      </c>
      <c r="W81" s="79">
        <f t="shared" si="20"/>
        <v>0</v>
      </c>
    </row>
    <row r="82" spans="3:24" s="21" customFormat="1" ht="14.25">
      <c r="C82" s="20"/>
      <c r="Q82" s="78">
        <f t="shared" si="14"/>
        <v>0</v>
      </c>
      <c r="R82" s="78">
        <f t="shared" si="15"/>
        <v>0</v>
      </c>
      <c r="S82" s="78">
        <f t="shared" si="16"/>
        <v>0</v>
      </c>
      <c r="T82" s="78">
        <f t="shared" si="17"/>
        <v>0</v>
      </c>
      <c r="U82" s="78">
        <f t="shared" si="18"/>
        <v>0</v>
      </c>
      <c r="V82" s="78">
        <f t="shared" si="19"/>
        <v>0</v>
      </c>
      <c r="W82" s="79">
        <f t="shared" si="20"/>
        <v>0</v>
      </c>
    </row>
    <row r="83" spans="3:24" s="21" customFormat="1" ht="14.25">
      <c r="C83" s="20"/>
      <c r="Q83" s="78">
        <f t="shared" si="14"/>
        <v>0</v>
      </c>
      <c r="R83" s="78">
        <f t="shared" si="15"/>
        <v>0</v>
      </c>
      <c r="S83" s="78">
        <f t="shared" si="16"/>
        <v>0</v>
      </c>
      <c r="T83" s="78">
        <f t="shared" si="17"/>
        <v>0</v>
      </c>
      <c r="U83" s="78">
        <f t="shared" si="18"/>
        <v>0</v>
      </c>
      <c r="V83" s="78">
        <f t="shared" si="19"/>
        <v>0</v>
      </c>
      <c r="W83" s="79">
        <f t="shared" si="20"/>
        <v>0</v>
      </c>
    </row>
    <row r="84" spans="3:24" s="21" customFormat="1" ht="14.25">
      <c r="C84" s="20"/>
      <c r="Q84" s="78">
        <f t="shared" ref="Q84:W84" si="21">+A50</f>
        <v>0</v>
      </c>
      <c r="R84" s="78">
        <f t="shared" si="21"/>
        <v>0</v>
      </c>
      <c r="S84" s="78">
        <f t="shared" si="21"/>
        <v>0</v>
      </c>
      <c r="T84" s="78">
        <f t="shared" si="21"/>
        <v>0</v>
      </c>
      <c r="U84" s="78">
        <f t="shared" si="21"/>
        <v>0</v>
      </c>
      <c r="V84" s="78">
        <f t="shared" si="21"/>
        <v>0</v>
      </c>
      <c r="W84" s="79">
        <f t="shared" si="21"/>
        <v>0</v>
      </c>
    </row>
    <row r="85" spans="3:24" s="21" customFormat="1" ht="14.25">
      <c r="C85" s="20"/>
      <c r="Q85" s="78">
        <f t="shared" ref="Q85:W85" si="22">+A51</f>
        <v>0</v>
      </c>
      <c r="R85" s="78">
        <f t="shared" si="22"/>
        <v>0</v>
      </c>
      <c r="S85" s="78">
        <f t="shared" si="22"/>
        <v>0</v>
      </c>
      <c r="T85" s="78">
        <f t="shared" si="22"/>
        <v>0</v>
      </c>
      <c r="U85" s="78">
        <f t="shared" si="22"/>
        <v>0</v>
      </c>
      <c r="V85" s="78">
        <f t="shared" si="22"/>
        <v>0</v>
      </c>
      <c r="W85" s="79">
        <f t="shared" si="22"/>
        <v>0</v>
      </c>
    </row>
    <row r="86" spans="3:24" s="21" customFormat="1" ht="14.25">
      <c r="C86" s="20"/>
      <c r="Q86" s="78">
        <f t="shared" ref="Q86:W86" si="23">+A52</f>
        <v>0</v>
      </c>
      <c r="R86" s="78">
        <f t="shared" si="23"/>
        <v>0</v>
      </c>
      <c r="S86" s="78">
        <f t="shared" si="23"/>
        <v>0</v>
      </c>
      <c r="T86" s="78">
        <f t="shared" si="23"/>
        <v>0</v>
      </c>
      <c r="U86" s="78">
        <f t="shared" si="23"/>
        <v>0</v>
      </c>
      <c r="V86" s="78">
        <f t="shared" si="23"/>
        <v>0</v>
      </c>
      <c r="W86" s="79">
        <f t="shared" si="23"/>
        <v>0</v>
      </c>
    </row>
    <row r="87" spans="3:24" s="21" customFormat="1" ht="14.25">
      <c r="C87" s="20"/>
      <c r="Q87" s="78">
        <f t="shared" ref="Q87:W87" si="24">+A53</f>
        <v>0</v>
      </c>
      <c r="R87" s="78">
        <f t="shared" si="24"/>
        <v>0</v>
      </c>
      <c r="S87" s="78">
        <f t="shared" si="24"/>
        <v>0</v>
      </c>
      <c r="T87" s="78">
        <f t="shared" si="24"/>
        <v>0</v>
      </c>
      <c r="U87" s="78">
        <f t="shared" si="24"/>
        <v>0</v>
      </c>
      <c r="V87" s="78">
        <f t="shared" si="24"/>
        <v>0</v>
      </c>
      <c r="W87" s="79">
        <f t="shared" si="24"/>
        <v>0</v>
      </c>
    </row>
    <row r="88" spans="3:24" s="21" customFormat="1" ht="14.25">
      <c r="C88" s="20"/>
      <c r="Q88" s="78">
        <f t="shared" ref="Q88:W88" si="25">+A54</f>
        <v>0</v>
      </c>
      <c r="R88" s="78">
        <f t="shared" si="25"/>
        <v>0</v>
      </c>
      <c r="S88" s="78">
        <f t="shared" si="25"/>
        <v>0</v>
      </c>
      <c r="T88" s="78">
        <f t="shared" si="25"/>
        <v>0</v>
      </c>
      <c r="U88" s="78">
        <f t="shared" si="25"/>
        <v>0</v>
      </c>
      <c r="V88" s="78">
        <f t="shared" si="25"/>
        <v>0</v>
      </c>
      <c r="W88" s="79">
        <f t="shared" si="25"/>
        <v>0</v>
      </c>
    </row>
    <row r="89" spans="3:24" s="21" customFormat="1" ht="14.25">
      <c r="C89" s="20"/>
      <c r="Q89" s="78">
        <f t="shared" ref="Q89:Q92" si="26">+A55</f>
        <v>0</v>
      </c>
      <c r="R89" s="78">
        <f t="shared" ref="R89:R92" si="27">+B55</f>
        <v>0</v>
      </c>
      <c r="S89" s="78">
        <f t="shared" ref="S89:S92" si="28">+C55</f>
        <v>0</v>
      </c>
      <c r="T89" s="78">
        <f t="shared" ref="T89:T92" si="29">+D55</f>
        <v>0</v>
      </c>
      <c r="U89" s="78">
        <f t="shared" ref="U89:U92" si="30">+E55</f>
        <v>0</v>
      </c>
      <c r="V89" s="78">
        <f t="shared" ref="V89:V92" si="31">+F55</f>
        <v>0</v>
      </c>
      <c r="W89" s="79">
        <f t="shared" ref="W89:W92" si="32">+G55</f>
        <v>0</v>
      </c>
    </row>
    <row r="90" spans="3:24" s="21" customFormat="1" ht="14.25">
      <c r="C90" s="20"/>
      <c r="Q90" s="78">
        <f t="shared" si="26"/>
        <v>0</v>
      </c>
      <c r="R90" s="78">
        <f t="shared" si="27"/>
        <v>0</v>
      </c>
      <c r="S90" s="78">
        <f t="shared" si="28"/>
        <v>0</v>
      </c>
      <c r="T90" s="78">
        <f t="shared" si="29"/>
        <v>0</v>
      </c>
      <c r="U90" s="78">
        <f t="shared" si="30"/>
        <v>0</v>
      </c>
      <c r="V90" s="78">
        <f t="shared" si="31"/>
        <v>0</v>
      </c>
      <c r="W90" s="79">
        <f t="shared" si="32"/>
        <v>0</v>
      </c>
    </row>
    <row r="91" spans="3:24" s="21" customFormat="1" ht="14.25">
      <c r="C91" s="20"/>
      <c r="Q91" s="78">
        <f t="shared" si="26"/>
        <v>0</v>
      </c>
      <c r="R91" s="78">
        <f t="shared" si="27"/>
        <v>0</v>
      </c>
      <c r="S91" s="78">
        <f t="shared" si="28"/>
        <v>0</v>
      </c>
      <c r="T91" s="78">
        <f t="shared" si="29"/>
        <v>0</v>
      </c>
      <c r="U91" s="78">
        <f t="shared" si="30"/>
        <v>0</v>
      </c>
      <c r="V91" s="78">
        <f t="shared" si="31"/>
        <v>0</v>
      </c>
      <c r="W91" s="79">
        <f t="shared" si="32"/>
        <v>0</v>
      </c>
    </row>
    <row r="92" spans="3:24" s="21" customFormat="1" ht="14.25">
      <c r="C92" s="20"/>
      <c r="Q92" s="78">
        <f t="shared" si="26"/>
        <v>0</v>
      </c>
      <c r="R92" s="78">
        <f t="shared" si="27"/>
        <v>0</v>
      </c>
      <c r="S92" s="78">
        <f t="shared" si="28"/>
        <v>0</v>
      </c>
      <c r="T92" s="78">
        <f t="shared" si="29"/>
        <v>0</v>
      </c>
      <c r="U92" s="78">
        <f t="shared" si="30"/>
        <v>0</v>
      </c>
      <c r="V92" s="78">
        <f t="shared" si="31"/>
        <v>0</v>
      </c>
      <c r="W92" s="79">
        <f t="shared" si="32"/>
        <v>0</v>
      </c>
    </row>
    <row r="93" spans="3:24" s="21" customFormat="1" ht="14.25">
      <c r="C93" s="20"/>
      <c r="P93" s="68"/>
      <c r="Q93" s="68"/>
      <c r="R93" s="68"/>
      <c r="S93" s="68"/>
      <c r="T93" s="68"/>
    </row>
    <row r="94" spans="3:24" s="21" customFormat="1" ht="15">
      <c r="C94" s="20"/>
      <c r="P94" s="94" t="s">
        <v>29</v>
      </c>
      <c r="Q94" s="95"/>
      <c r="R94" s="95"/>
      <c r="S94" s="95"/>
      <c r="T94" s="96"/>
      <c r="U94" s="94" t="s">
        <v>30</v>
      </c>
      <c r="V94" s="95"/>
      <c r="W94" s="95"/>
      <c r="X94" s="96"/>
    </row>
    <row r="95" spans="3:24" s="21" customFormat="1" ht="14.25">
      <c r="C95" s="20"/>
      <c r="P95" s="97" t="s">
        <v>22</v>
      </c>
      <c r="Q95" s="98" t="s">
        <v>23</v>
      </c>
      <c r="R95" s="98" t="s">
        <v>24</v>
      </c>
      <c r="S95" s="98" t="s">
        <v>25</v>
      </c>
      <c r="T95" s="99" t="s">
        <v>31</v>
      </c>
      <c r="U95" s="80" t="str">
        <f t="shared" ref="U95:U103" si="33">A13</f>
        <v>Dekningsbidrag per enhet</v>
      </c>
      <c r="V95" s="81"/>
      <c r="W95" s="81"/>
      <c r="X95" s="87">
        <f t="shared" ref="X95:X103" si="34">D13</f>
        <v>0</v>
      </c>
    </row>
    <row r="96" spans="3:24" s="21" customFormat="1" ht="14.25">
      <c r="C96" s="20"/>
      <c r="P96" s="80" t="s">
        <v>26</v>
      </c>
      <c r="Q96" s="88">
        <f>D7</f>
        <v>0</v>
      </c>
      <c r="R96" s="88">
        <f>IF(Q99=0,0,((Q97*Q99)+Q98)/Q99)</f>
        <v>0</v>
      </c>
      <c r="S96" s="89">
        <f>R96-Q96</f>
        <v>0</v>
      </c>
      <c r="T96" s="100">
        <f>IF(Q96=0,0,S96/Q96)</f>
        <v>0</v>
      </c>
      <c r="U96" s="80" t="str">
        <f t="shared" si="33"/>
        <v xml:space="preserve">Dekningsbidrag totalt </v>
      </c>
      <c r="V96" s="81"/>
      <c r="W96" s="81"/>
      <c r="X96" s="82">
        <f t="shared" si="34"/>
        <v>0</v>
      </c>
    </row>
    <row r="97" spans="3:24" s="21" customFormat="1" ht="14.25">
      <c r="C97" s="20"/>
      <c r="P97" s="80" t="s">
        <v>27</v>
      </c>
      <c r="Q97" s="88">
        <f>D8</f>
        <v>0</v>
      </c>
      <c r="R97" s="88">
        <f>IF(Q99=0,0,Q97+X98/Q99)</f>
        <v>0</v>
      </c>
      <c r="S97" s="89">
        <f>R97-Q97</f>
        <v>0</v>
      </c>
      <c r="T97" s="100">
        <f>IF(Q97=0,0,S97/Q97)</f>
        <v>0</v>
      </c>
      <c r="U97" s="80" t="str">
        <f t="shared" si="33"/>
        <v>Dekningsgrad</v>
      </c>
      <c r="V97" s="81"/>
      <c r="W97" s="81"/>
      <c r="X97" s="83" t="str">
        <f t="shared" si="34"/>
        <v/>
      </c>
    </row>
    <row r="98" spans="3:24" s="21" customFormat="1" ht="14.25">
      <c r="C98" s="20"/>
      <c r="P98" s="80" t="s">
        <v>28</v>
      </c>
      <c r="Q98" s="90">
        <f>D9</f>
        <v>0</v>
      </c>
      <c r="R98" s="90">
        <f>Q98+X98</f>
        <v>0</v>
      </c>
      <c r="S98" s="91">
        <f>R98-Q98</f>
        <v>0</v>
      </c>
      <c r="T98" s="100">
        <f>IF(Q98=0,0,S98/Q98)</f>
        <v>0</v>
      </c>
      <c r="U98" s="80" t="str">
        <f t="shared" si="33"/>
        <v>Overskudd</v>
      </c>
      <c r="V98" s="81"/>
      <c r="W98" s="81"/>
      <c r="X98" s="82">
        <f t="shared" si="34"/>
        <v>0</v>
      </c>
    </row>
    <row r="99" spans="3:24" s="21" customFormat="1" ht="14.25">
      <c r="C99" s="20"/>
      <c r="P99" s="84" t="s">
        <v>13</v>
      </c>
      <c r="Q99" s="92">
        <f>D10</f>
        <v>0</v>
      </c>
      <c r="R99" s="92" t="str">
        <f>X100</f>
        <v/>
      </c>
      <c r="S99" s="93">
        <f>R99-Q99</f>
        <v>0</v>
      </c>
      <c r="T99" s="101">
        <f>IF(Q99=0,0,S99/Q99)</f>
        <v>0</v>
      </c>
      <c r="U99" s="80" t="str">
        <f t="shared" si="33"/>
        <v>Dekningspunkt i kroner (nullpunktomsetning)</v>
      </c>
      <c r="V99" s="81"/>
      <c r="W99" s="81"/>
      <c r="X99" s="82" t="str">
        <f t="shared" si="34"/>
        <v/>
      </c>
    </row>
    <row r="100" spans="3:24" s="21" customFormat="1" ht="14.25">
      <c r="C100" s="20"/>
      <c r="U100" s="80" t="str">
        <f t="shared" si="33"/>
        <v>Dekningspunkt i enheter (nullpunkt)</v>
      </c>
      <c r="V100" s="81"/>
      <c r="W100" s="81"/>
      <c r="X100" s="82" t="str">
        <f t="shared" si="34"/>
        <v/>
      </c>
    </row>
    <row r="101" spans="3:24" s="21" customFormat="1" ht="14.25">
      <c r="C101" s="20"/>
      <c r="P101" s="68"/>
      <c r="Q101" s="68"/>
      <c r="R101" s="68"/>
      <c r="S101" s="68"/>
      <c r="T101" s="68"/>
      <c r="U101" s="80" t="str">
        <f t="shared" si="33"/>
        <v xml:space="preserve">Sikkerhetsmargin i kroner </v>
      </c>
      <c r="V101" s="81"/>
      <c r="W101" s="81"/>
      <c r="X101" s="82">
        <f t="shared" si="34"/>
        <v>0</v>
      </c>
    </row>
    <row r="102" spans="3:24" s="21" customFormat="1" ht="14.25">
      <c r="C102" s="20"/>
      <c r="P102" s="68"/>
      <c r="Q102" s="68"/>
      <c r="R102" s="68"/>
      <c r="S102" s="68"/>
      <c r="T102" s="68"/>
      <c r="U102" s="80" t="str">
        <f t="shared" si="33"/>
        <v xml:space="preserve">Sikkerhetsmargin i enheter </v>
      </c>
      <c r="V102" s="81"/>
      <c r="W102" s="81"/>
      <c r="X102" s="82" t="str">
        <f t="shared" si="34"/>
        <v/>
      </c>
    </row>
    <row r="103" spans="3:24" s="21" customFormat="1" ht="14.25">
      <c r="C103" s="20"/>
      <c r="P103" s="68"/>
      <c r="Q103" s="68"/>
      <c r="R103" s="68"/>
      <c r="S103" s="68"/>
      <c r="T103" s="68"/>
      <c r="U103" s="84" t="str">
        <f t="shared" si="33"/>
        <v xml:space="preserve">Sikkerhetsmargin i prosent </v>
      </c>
      <c r="V103" s="85"/>
      <c r="W103" s="85"/>
      <c r="X103" s="86" t="str">
        <f t="shared" si="34"/>
        <v/>
      </c>
    </row>
    <row r="104" spans="3:24" s="21" customFormat="1" ht="14.25">
      <c r="C104" s="20"/>
    </row>
    <row r="105" spans="3:24" s="21" customFormat="1" ht="14.25">
      <c r="C105" s="20"/>
    </row>
    <row r="106" spans="3:24" s="21" customFormat="1" ht="14.25">
      <c r="C106" s="20"/>
    </row>
    <row r="107" spans="3:24" s="21" customFormat="1" ht="14.25">
      <c r="C107" s="20"/>
    </row>
    <row r="108" spans="3:24" ht="14.25">
      <c r="C108" s="22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3:24" ht="14.25">
      <c r="C109" s="22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3:24" ht="14.25">
      <c r="C110" s="22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3:24" ht="14.25">
      <c r="C111" s="22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3:24" ht="14.25">
      <c r="C112" s="22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3:24" ht="14.25">
      <c r="C113" s="22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3:24" ht="14.25">
      <c r="C114" s="22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3:24" ht="14.25">
      <c r="C115" s="22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3:24" ht="14.25">
      <c r="C116" s="22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3:24" ht="14.25">
      <c r="C117" s="22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3:24" ht="14.25">
      <c r="C118" s="22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3:24">
      <c r="C119" s="22"/>
    </row>
    <row r="120" spans="3:24">
      <c r="C120" s="22"/>
    </row>
    <row r="121" spans="3:24">
      <c r="C121" s="22"/>
    </row>
    <row r="122" spans="3:24">
      <c r="C122" s="22"/>
    </row>
    <row r="123" spans="3:24">
      <c r="C123" s="22"/>
    </row>
    <row r="124" spans="3:24">
      <c r="C124" s="22"/>
    </row>
    <row r="125" spans="3:24">
      <c r="C125" s="22"/>
    </row>
    <row r="126" spans="3:24">
      <c r="C126" s="22"/>
    </row>
    <row r="127" spans="3:24">
      <c r="C127" s="22"/>
    </row>
    <row r="128" spans="3:24">
      <c r="C128" s="22"/>
    </row>
    <row r="129" spans="3:3">
      <c r="C129" s="22"/>
    </row>
    <row r="130" spans="3:3">
      <c r="C130" s="22"/>
    </row>
    <row r="131" spans="3:3">
      <c r="C131" s="22"/>
    </row>
    <row r="132" spans="3:3">
      <c r="C132" s="22"/>
    </row>
  </sheetData>
  <sheetProtection sheet="1" objects="1" scenarios="1"/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9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304800</xdr:colOff>
                    <xdr:row>0</xdr:row>
                    <xdr:rowOff>47625</xdr:rowOff>
                  </from>
                  <to>
                    <xdr:col>1</xdr:col>
                    <xdr:colOff>409575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419100</xdr:colOff>
                    <xdr:row>0</xdr:row>
                    <xdr:rowOff>47625</xdr:rowOff>
                  </from>
                  <to>
                    <xdr:col>2</xdr:col>
                    <xdr:colOff>428625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447675</xdr:colOff>
                    <xdr:row>0</xdr:row>
                    <xdr:rowOff>47625</xdr:rowOff>
                  </from>
                  <to>
                    <xdr:col>3</xdr:col>
                    <xdr:colOff>466725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Button 49">
              <controlPr defaultSize="0" print="0" autoFill="0" autoLine="0" autoPict="0" macro="[0]!hjelp">
                <anchor moveWithCells="1" sizeWithCells="1">
                  <from>
                    <xdr:col>3</xdr:col>
                    <xdr:colOff>485775</xdr:colOff>
                    <xdr:row>0</xdr:row>
                    <xdr:rowOff>47625</xdr:rowOff>
                  </from>
                  <to>
                    <xdr:col>4</xdr:col>
                    <xdr:colOff>533400</xdr:colOff>
                    <xdr:row>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P39"/>
  <sheetViews>
    <sheetView showGridLines="0" workbookViewId="0">
      <selection activeCell="Q2" sqref="Q2"/>
    </sheetView>
  </sheetViews>
  <sheetFormatPr baseColWidth="10" defaultColWidth="10.85546875" defaultRowHeight="12.75"/>
  <cols>
    <col min="1" max="1" width="8.28515625" style="135" customWidth="1"/>
    <col min="2" max="14" width="10.85546875" style="135"/>
    <col min="15" max="15" width="12.42578125" style="135" customWidth="1"/>
    <col min="16" max="16" width="8.140625" style="135" customWidth="1"/>
    <col min="17" max="16384" width="10.85546875" style="135"/>
  </cols>
  <sheetData>
    <row r="1" spans="1:16" ht="18.75">
      <c r="A1" s="132" t="s">
        <v>43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1:16" ht="18.7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4"/>
    </row>
    <row r="3" spans="1:16" ht="18.75">
      <c r="A3" s="132" t="s">
        <v>41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</row>
    <row r="4" spans="1:16" s="134" customFormat="1" ht="15"/>
    <row r="5" spans="1:16" s="134" customFormat="1" ht="15">
      <c r="A5" s="134" t="s">
        <v>42</v>
      </c>
    </row>
    <row r="6" spans="1:16" s="134" customFormat="1" ht="15"/>
    <row r="7" spans="1:16" s="134" customFormat="1" ht="15"/>
    <row r="8" spans="1:16" s="134" customFormat="1" ht="15">
      <c r="E8" s="140" t="s">
        <v>44</v>
      </c>
    </row>
    <row r="9" spans="1:16" s="134" customFormat="1" ht="15"/>
    <row r="10" spans="1:16" s="134" customFormat="1" ht="15"/>
    <row r="11" spans="1:16" s="134" customFormat="1" ht="15">
      <c r="L11" s="140" t="s">
        <v>46</v>
      </c>
    </row>
    <row r="12" spans="1:16" s="134" customFormat="1" ht="15"/>
    <row r="13" spans="1:16" s="134" customFormat="1" ht="15"/>
    <row r="14" spans="1:16" s="134" customFormat="1" ht="15">
      <c r="M14" s="134" t="s">
        <v>47</v>
      </c>
    </row>
    <row r="15" spans="1:16" s="134" customFormat="1" ht="15"/>
    <row r="16" spans="1:16" s="134" customFormat="1" ht="15"/>
    <row r="17" spans="5:8" s="134" customFormat="1" ht="15">
      <c r="H17" s="138"/>
    </row>
    <row r="18" spans="5:8" s="134" customFormat="1" ht="15">
      <c r="H18" s="138"/>
    </row>
    <row r="19" spans="5:8" s="134" customFormat="1" ht="15"/>
    <row r="20" spans="5:8" s="134" customFormat="1" ht="15"/>
    <row r="21" spans="5:8" s="134" customFormat="1" ht="15"/>
    <row r="22" spans="5:8" s="134" customFormat="1" ht="15">
      <c r="H22" s="138"/>
    </row>
    <row r="23" spans="5:8" s="134" customFormat="1" ht="15">
      <c r="H23" s="138"/>
    </row>
    <row r="24" spans="5:8" s="134" customFormat="1" ht="15"/>
    <row r="25" spans="5:8" s="134" customFormat="1" ht="15"/>
    <row r="26" spans="5:8" s="134" customFormat="1" ht="15"/>
    <row r="27" spans="5:8" s="134" customFormat="1" ht="15"/>
    <row r="28" spans="5:8" s="134" customFormat="1" ht="15"/>
    <row r="29" spans="5:8" s="134" customFormat="1" ht="15"/>
    <row r="30" spans="5:8" s="134" customFormat="1" ht="15"/>
    <row r="31" spans="5:8" s="134" customFormat="1" ht="15">
      <c r="E31" s="141" t="s">
        <v>45</v>
      </c>
    </row>
    <row r="32" spans="5:8" s="134" customFormat="1" ht="15"/>
    <row r="33" s="134" customFormat="1" ht="15"/>
    <row r="34" s="134" customFormat="1" ht="15"/>
    <row r="35" s="134" customFormat="1" ht="15"/>
    <row r="36" s="134" customFormat="1" ht="15"/>
    <row r="37" s="134" customFormat="1" ht="15"/>
    <row r="38" s="134" customFormat="1" ht="15"/>
    <row r="39" s="134" customFormat="1" ht="15"/>
  </sheetData>
  <sheetProtection sheet="1" objects="1" scenarios="1"/>
  <phoneticPr fontId="16" type="noConversion"/>
  <pageMargins left="0.45" right="0.45" top="0.5" bottom="0.5" header="0.3" footer="0.3"/>
  <pageSetup paperSize="9" scale="79" orientation="landscape" horizontalDpi="0" verticalDpi="0"/>
  <headerFoot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123825</xdr:rowOff>
                  </from>
                  <to>
                    <xdr:col>16</xdr:col>
                    <xdr:colOff>542925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Dekningspunktanalyse</vt:lpstr>
      <vt:lpstr>Hjelp</vt:lpstr>
      <vt:lpstr>Dekningspunktanalyse!Utskriftsområde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2015-10-18T20:34:49Z</cp:lastPrinted>
  <dcterms:created xsi:type="dcterms:W3CDTF">1998-01-18T01:43:45Z</dcterms:created>
  <dcterms:modified xsi:type="dcterms:W3CDTF">2015-11-24T14:46:40Z</dcterms:modified>
</cp:coreProperties>
</file>